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22845" windowHeight="9630"/>
  </bookViews>
  <sheets>
    <sheet name="размер платы  2023 " sheetId="21" r:id="rId1"/>
    <sheet name="размер платы  2023 доп " sheetId="22" r:id="rId2"/>
  </sheets>
  <definedNames>
    <definedName name="_xlnm.Database" localSheetId="0">#REF!</definedName>
    <definedName name="_xlnm.Database" localSheetId="1">#REF!</definedName>
    <definedName name="_xlnm.Database">#REF!</definedName>
    <definedName name="В" localSheetId="0">#REF!</definedName>
    <definedName name="В" localSheetId="1">#REF!</definedName>
    <definedName name="В">#REF!</definedName>
    <definedName name="кв1" localSheetId="0">#REF!</definedName>
    <definedName name="кв1" localSheetId="1">#REF!</definedName>
    <definedName name="кв1">#REF!</definedName>
    <definedName name="_xlnm.Print_Area" localSheetId="0">'размер платы  2023 '!$A$1:$F$91</definedName>
    <definedName name="_xlnm.Print_Area" localSheetId="1">'размер платы  2023 доп '!$A$1:$E$22</definedName>
    <definedName name="тариф" localSheetId="0">#REF!</definedName>
    <definedName name="тариф" localSheetId="1">#REF!</definedName>
    <definedName name="тариф">#REF!</definedName>
    <definedName name="ТБОнасВК" localSheetId="0">#REF!</definedName>
    <definedName name="ТБОнасВК" localSheetId="1">#REF!</definedName>
    <definedName name="ТБОнасВК">#REF!</definedName>
    <definedName name="Э" localSheetId="0">#REF!</definedName>
    <definedName name="Э" localSheetId="1">#REF!</definedName>
    <definedName name="Э">#REF!</definedName>
  </definedNames>
  <calcPr calcId="124519"/>
</workbook>
</file>

<file path=xl/calcChain.xml><?xml version="1.0" encoding="utf-8"?>
<calcChain xmlns="http://schemas.openxmlformats.org/spreadsheetml/2006/main">
  <c r="D22" i="22"/>
  <c r="E22" s="1"/>
  <c r="E21"/>
  <c r="D19"/>
  <c r="E19" s="1"/>
  <c r="D17"/>
  <c r="E17" s="1"/>
  <c r="D16"/>
  <c r="E16" s="1"/>
  <c r="D15"/>
  <c r="E15" s="1"/>
  <c r="D14"/>
  <c r="E14" s="1"/>
  <c r="D13"/>
  <c r="E13" s="1"/>
  <c r="D11"/>
  <c r="E11" s="1"/>
  <c r="E10"/>
  <c r="C90" i="21"/>
  <c r="D89"/>
  <c r="C89"/>
  <c r="C88"/>
  <c r="D87"/>
  <c r="C87"/>
  <c r="C86"/>
  <c r="D85"/>
  <c r="C85"/>
  <c r="C84"/>
  <c r="D83"/>
  <c r="C83"/>
  <c r="C82"/>
  <c r="D81"/>
  <c r="C81"/>
  <c r="C80"/>
  <c r="D79"/>
  <c r="C79"/>
  <c r="E69"/>
  <c r="F69" s="1"/>
  <c r="E68"/>
  <c r="F68" s="1"/>
  <c r="E67"/>
  <c r="F67" s="1"/>
  <c r="E64"/>
  <c r="E42"/>
  <c r="F42" s="1"/>
  <c r="E40"/>
  <c r="F40" s="1"/>
  <c r="E39"/>
  <c r="E44" s="1"/>
  <c r="E38"/>
  <c r="F38" s="1"/>
  <c r="E37"/>
  <c r="F37" s="1"/>
  <c r="F35"/>
  <c r="E33"/>
  <c r="E29"/>
  <c r="E30" s="1"/>
  <c r="F28"/>
  <c r="F27"/>
  <c r="F26"/>
  <c r="F25"/>
  <c r="F24"/>
  <c r="E22"/>
  <c r="E17"/>
  <c r="E18" s="1"/>
  <c r="E16"/>
  <c r="F16" s="1"/>
  <c r="F15"/>
  <c r="F14"/>
  <c r="F13"/>
  <c r="F12"/>
  <c r="F11"/>
  <c r="F10"/>
  <c r="F9"/>
  <c r="F39" l="1"/>
  <c r="D18" i="22"/>
  <c r="E18" s="1"/>
  <c r="F29" i="21"/>
  <c r="F17"/>
  <c r="E19"/>
  <c r="F18"/>
  <c r="E31"/>
  <c r="F30"/>
  <c r="E77"/>
  <c r="F44"/>
  <c r="E70"/>
  <c r="F70" s="1"/>
  <c r="E71"/>
  <c r="F71" s="1"/>
  <c r="E73"/>
  <c r="E72" s="1"/>
  <c r="F72" s="1"/>
  <c r="E43"/>
  <c r="E20" l="1"/>
  <c r="F19"/>
  <c r="E79"/>
  <c r="E78"/>
  <c r="F78" s="1"/>
  <c r="F77"/>
  <c r="E32"/>
  <c r="F32" s="1"/>
  <c r="F31"/>
  <c r="E47"/>
  <c r="F47" s="1"/>
  <c r="E46"/>
  <c r="F43"/>
  <c r="E87" l="1"/>
  <c r="F87" s="1"/>
  <c r="E85"/>
  <c r="E80"/>
  <c r="F79"/>
  <c r="E21"/>
  <c r="F21" s="1"/>
  <c r="F20"/>
  <c r="E50"/>
  <c r="E49"/>
  <c r="F49" s="1"/>
  <c r="F46"/>
  <c r="E57" l="1"/>
  <c r="F57" s="1"/>
  <c r="E55"/>
  <c r="F55" s="1"/>
  <c r="E54"/>
  <c r="E53"/>
  <c r="F53" s="1"/>
  <c r="E52"/>
  <c r="F52" s="1"/>
  <c r="F50"/>
  <c r="F80"/>
  <c r="E81"/>
  <c r="E86"/>
  <c r="F86" s="1"/>
  <c r="E89"/>
  <c r="E88"/>
  <c r="F88" s="1"/>
  <c r="F85"/>
  <c r="E59" l="1"/>
  <c r="F59" s="1"/>
  <c r="E58"/>
  <c r="F54"/>
  <c r="E90"/>
  <c r="F90" s="1"/>
  <c r="F89"/>
  <c r="E82"/>
  <c r="F81"/>
  <c r="E83" l="1"/>
  <c r="F82"/>
  <c r="E62"/>
  <c r="F62" s="1"/>
  <c r="E61"/>
  <c r="F61" s="1"/>
  <c r="F58"/>
  <c r="E84" l="1"/>
  <c r="F84" s="1"/>
  <c r="F83"/>
</calcChain>
</file>

<file path=xl/sharedStrings.xml><?xml version="1.0" encoding="utf-8"?>
<sst xmlns="http://schemas.openxmlformats.org/spreadsheetml/2006/main" count="218" uniqueCount="124">
  <si>
    <t>Норматив потребления в месяц</t>
  </si>
  <si>
    <t>Размер платы за услуги с учетом НДС руб.коп.</t>
  </si>
  <si>
    <t>количество</t>
  </si>
  <si>
    <t>по счетчику</t>
  </si>
  <si>
    <t xml:space="preserve">        Наименование услуг</t>
  </si>
  <si>
    <t xml:space="preserve">                   Коммунальные услуги</t>
  </si>
  <si>
    <t>1.Холодное водоснабжение</t>
  </si>
  <si>
    <t>2.Водоотведение</t>
  </si>
  <si>
    <t>3.Отопление</t>
  </si>
  <si>
    <t>Гкал</t>
  </si>
  <si>
    <t>4.Горячее водоснабжение</t>
  </si>
  <si>
    <t>Цена/тариф на услуги с учетом НДС руб.коп.</t>
  </si>
  <si>
    <t>гр.5=гр.3 х гр.4</t>
  </si>
  <si>
    <t>единица потребления</t>
  </si>
  <si>
    <t>4.1. Компонент на холодную воду для ГВС</t>
  </si>
  <si>
    <t>4.2. Компонент на тепловую энергию для ГВС</t>
  </si>
  <si>
    <t>Гкал 0,036 м3 на 1 м2 общей площади помещений, входящих в состав общего имущества в многоквартирном доме, в месяц</t>
  </si>
  <si>
    <t xml:space="preserve">3.1.в жилых многоквартирных домах со стенами из камня, кирпича 1 этажных постройки до 1999 года включительно </t>
  </si>
  <si>
    <t xml:space="preserve">3.2.в жилых многоквартирных домах со стенами из панелей, блоков 1 этажных постройки до 1999 года включительно </t>
  </si>
  <si>
    <t xml:space="preserve">3.3.в жилых многоквартирных домах со стенами из дерева, смешанных и других материалов 1 этажных постройки до 1999 года включительно </t>
  </si>
  <si>
    <t xml:space="preserve">3.4.в жилых многоквартирных домах со стенами из камня, кирпича 2 этажных постройки до 1999 года включительно </t>
  </si>
  <si>
    <t xml:space="preserve">3.5.в жилых многоквартирных домах со стенами из панелей, блоков 2 этажных постройки до 1999 года включительно </t>
  </si>
  <si>
    <t xml:space="preserve">3.6.в жилых многоквартирных домах со стенами из дерева, смешанных и других материалов 2 этажных постройки до 1999 года включительно </t>
  </si>
  <si>
    <t xml:space="preserve">3.7.в жилых многоквартирных домах со стенами из камня, кирпича 3-4 этажных постройки до 1999 года включительно </t>
  </si>
  <si>
    <t xml:space="preserve">3.8.в жилых многоквартирных домах со стенами из панелей, блоков 3-4 этажных постройки до 1999 года включительно </t>
  </si>
  <si>
    <t>3.12.в жилых многоквартирных домах со стенами из камня, кирпича 1 этажных постройки после 1999 года</t>
  </si>
  <si>
    <t>3.13.в жилых многоквартирных домах со стенами из панелей, блоков 1 этажных постройки после 1999 года</t>
  </si>
  <si>
    <t>3.14.в жилых многоквартирных домах со стенами из дерева, смешанных и других материалов 1 этажных постройки после 1999 года</t>
  </si>
  <si>
    <t>3.15.в жилых многоквартирных домах со стенами из камня, кирпича 2 этажных постройки после 1999 года</t>
  </si>
  <si>
    <t xml:space="preserve">3.16.в жилых многоквартирных домах со стенами из панелей, блоков 2 этажных постройки после 1999 года </t>
  </si>
  <si>
    <t xml:space="preserve">3.17.в жилых многоквартирных домах со стенами из дерева, смешанных и других материалов 2 этажных постройки после 1999 года </t>
  </si>
  <si>
    <t xml:space="preserve">3.18.в жилых многоквартирных домах со стенами из камня, кирпича 3 этажных постройки после 1999 года </t>
  </si>
  <si>
    <t xml:space="preserve">3.19.в жилых многоквартирных домах со стенами из панелей, блоков 3 этажных постройки после 1999 года </t>
  </si>
  <si>
    <t>Многоквартирные и жилые дома с закрытой системой теплоснабжения (горячего водоснабжения)</t>
  </si>
  <si>
    <t>С неизолированными стояками:</t>
  </si>
  <si>
    <t>Наименование услуг</t>
  </si>
  <si>
    <t>1.1.Полив земельного участка (с июня по август)</t>
  </si>
  <si>
    <t>Коровы, лошади</t>
  </si>
  <si>
    <t>Свиньи</t>
  </si>
  <si>
    <t>Овцы, козы</t>
  </si>
  <si>
    <t>Птица и другие мелкие животные</t>
  </si>
  <si>
    <t>м3 на 1 человека в месяц</t>
  </si>
  <si>
    <t>Понижающий коэффициент к нормативам</t>
  </si>
  <si>
    <t>гр.6=гр.3 х гр.4 х гр.5</t>
  </si>
  <si>
    <t>куб.м. на человека в месяц</t>
  </si>
  <si>
    <t xml:space="preserve">куб.м. </t>
  </si>
  <si>
    <t>-</t>
  </si>
  <si>
    <t>1.8.в целях содержания общего имущества в многоквартирном доме с централизованным холодным и горячим водоснабжением, водоотведением (этажность 1-5)</t>
  </si>
  <si>
    <t>1.9.в целях содержания общего имущества в многоквартирном доме с централизованным холодным водоснабжением и производством горячей воды в индивидуальных тепловых пунктах при закрытых системах горячего водоснабжения и в автономных крышных котельных с водоотведением (этажность 1-5)</t>
  </si>
  <si>
    <t>1.10.в целях содержания общего имущества в многоквартирном доме с централизованным холодным водоснабжением, водонагревателями, водоотведением (этажность 1-5)</t>
  </si>
  <si>
    <t>1.11.в целях содержания общего имущества в многоквартирном доме без водонагревателей с централизованным холодным водоснабжением и водоотведением, оборудованные раковинами, мойками и унитазами (этажность 1-5)</t>
  </si>
  <si>
    <t>1.12.в целях содержания общего имущества в многоквартирном доме с централизованным холодным водоснабжением без централизованного водоотведения (этажность 1-5)</t>
  </si>
  <si>
    <t>1.13.в целях содержания общего имущества в многоквартирном доме с централизованным холодным водоснабжением без централизованного водоотведения с водонагревателями (этажность 1-5) (дополнительно)</t>
  </si>
  <si>
    <t>4.1.4.в целях содержания общего имущества в многоквартирном доме с централизованным холодным и горячим водоснабжением, водоотведением (этажность 1-5)</t>
  </si>
  <si>
    <t>4.1.5.в целях содержания общего имущества в многоквартирном доме с централизованным холодным водоснабжением и производством горячей воды в индивидуальных тепловых пунктах при закрытых системах горячего водоснабжения и в автономных крышных котельных с водоотведением (этажность 1-5)</t>
  </si>
  <si>
    <t>4.1.6.в целях содержания общего имущества в многоквартирном доме с централизованным холодным водоснабжением без централизованного водоотведения с водонагревателями (этажность 1-5)</t>
  </si>
  <si>
    <t>4.1.7.в жилых домах, оборудованных приборами учета</t>
  </si>
  <si>
    <t xml:space="preserve">3.9.в жилых многоквартирных домах со стенами из камня, кирпича 5-9 этажных постройки до 1999 года включительно </t>
  </si>
  <si>
    <t xml:space="preserve">3.10.в жилых многоквартирных домах со стенами из панелей, блоков 5-9 этажных постройки до 1999 года включительно </t>
  </si>
  <si>
    <t xml:space="preserve">3.11.в жилых многоквартирных домах со стенами из дерева, смешанных и других материалов 5-9 этажных постройки до 1999 года включительно </t>
  </si>
  <si>
    <t xml:space="preserve">3.20.в жилых многоквартирных домах со стенами из камня, кирпича 4-5 этажных постройки после 1999 года  </t>
  </si>
  <si>
    <t xml:space="preserve">3.21.в жилых многоквартирных домах со стенами из панелей, блоков 4-5 этажных постройки после 1999 года </t>
  </si>
  <si>
    <t>3.22.в жилых домах, оборудованных приборами учета</t>
  </si>
  <si>
    <t>Гкал на 1 куб.м. воды</t>
  </si>
  <si>
    <t>Гкал на 3,461 куб.м. на человека в месяц</t>
  </si>
  <si>
    <t>4.2.1. многоквартирные и жилые дома с закрытой системой горячего водоснабжения с неизолированными стояками с полотенцесушителями</t>
  </si>
  <si>
    <t>4.2.2. многоквартирные и жилые дома с закрытой системой горячего водоснабжения с неизолированными стояками без полотенцесушителей</t>
  </si>
  <si>
    <t>4.2.3.многоквартирные и жилые дома высотой не более 10 этажей, с централизованным холодным и горячим водоснабжением, водоотведением, оборудованные унитазами, раковинами, мойками, ваннами длиной от 1200 до 1500 мм с душем, с закрытой системой горячего водоснабжения с неизолированными стояками с полотенцесушителями</t>
  </si>
  <si>
    <t>4.2.4.многоквартирные и жилые дома высотой не более 10 этажей, с централизованным холодным и горячим водоснабжением, водоотведением, оборудованные унитазами, раковинами, мойками, ваннами длиной от 1200 до 1500 мм с душем, с закрытой системой горячего водоснабжения с неизолированными стояками без полотенцесушителей</t>
  </si>
  <si>
    <t>Гкал на 1,637 куб.м. на человека в месяц</t>
  </si>
  <si>
    <t>4.2.5.многоквартирные и жилые дома высотой не более 10 этажей, с централизованным холодным и горячим водоснабжением, водоотведением, оборудованные унитазами, раковинами, мойками, ваннами длиной от 1500 до 1700 мм с душем, с закрытой системой горячего водоснабжения с неизолированными стояками с полотенцесушителями</t>
  </si>
  <si>
    <t>4.2.6.многоквартирные и жилые дома высотой не более 10 этажей, с централизованным холодным и горячим водоснабжением, водоотведением, оборудованные унитазами, раковинами, мойками, ваннами длиной от 1500 до 1700 мм с душем, с закрытой системой горячего водоснабжения с неизолированными стояками без полотенцесушителей</t>
  </si>
  <si>
    <t>4.2.7.многоквартирные и жилые дома и общежития коридорного типа с централизованным холодным и горячим водоснабжением, водоотведением, оборудованные унитазами, раковинами, мойками, и блоками душевых на этажах и в секциях, с закрытой системой горячего водоснабжения с неизолированными стояками с полотенцесушителями</t>
  </si>
  <si>
    <t>4.2.8.многоквартирные и жилые дома и общежития коридорного типа с централизованным холодным и горячим водоснабжением, водоотведением, оборудованные унитазами, раковинами, мойками, и блоками душевых на этажах и в секциях, с закрытой системой горячего водоснабжения с неизолированными стояками без полотенцесушителей</t>
  </si>
  <si>
    <t>4.2.9.в целях содержания общего имущества в многоквартирном доме с централизованным холодным и горячим водоснабжением, водоотведением (этажность 1-5) с неизолированными стояками с полотенцесушителями</t>
  </si>
  <si>
    <t>4.2.10.в целях содержания общего имущества в многоквартирном доме с централизованным холодным и горячим водоснабжением, водоотведением (этажность 1-5) с неизолированными стояками без полотенцесушителей</t>
  </si>
  <si>
    <t>4.2.11.в целях содержания общего имущества в многоквартирном доме с централизованным холодным водоснабжением и производством горячей воды в индивидуальных тепловых пунктах при закрытых системах горячего водоснабжения и в автономных крышных котельных с водоотведением (этажность 1-5) с неизолированными стояками с полотенцесушителями</t>
  </si>
  <si>
    <t>4.2.12.в целях содержания общего имущества в многоквартирном доме с централизованным холодным водоснабжением и производством горячей воды в индивидуальных тепловых пунктах при закрытых системах горячего водоснабжения и в автономных крышных котельных с водоотведением (этажность 1-5) с неизолированными стояками без полотенцесушителей</t>
  </si>
  <si>
    <t>4.2.13.в целях содержания общего имущества в многоквартирном доме с централизованным холодным водоснабжением без централизованного водоотведения с водонагревателями (этажность 1-5) с неизолированными стояками с полотенцесушителями</t>
  </si>
  <si>
    <t>4.2.14.в целях содержания общего имущества в многоквартирном доме с централизованным холодным водоснабжением без централизованного водоотведения с водонагревателями (этажность 1-5) с неизолированными стояками без полотенцесушителей</t>
  </si>
  <si>
    <t>1.1.многоквартирные и жилые дома высотой не более 10 этажей, с централизованным холодным и горячим водоснабжением, водоотведением, оборудованные унитазами, раковинами, мойками, ваннами длиной от 1200 до 1500 мм с душем</t>
  </si>
  <si>
    <t>1.2.многоквартирные и жилые дома высотой не более 10 этажей, с централизованным холодным и горячим водоснабжением, водоотведением, оборудованные унитазами, раковинами, мойками, ваннами длиной от 1500 до 1700 мм с душем</t>
  </si>
  <si>
    <t>1.3.многоквартирные и жилые дома и общежития коридорного типа с централизованным холодным и горячим водоснабжением, водоотведением, оборудованные унитазами, раковинами, мойками, и блоками душевых на этажах и в секциях</t>
  </si>
  <si>
    <t>1.4.многоквартирные и жилые дома с централизованным холодным водоснабжением, водоотведением, оборудованные ИТП для приготовления ГВС, унитазами, раковинами, мойками, ваннами длиной 1500 - 1700 мм с душем</t>
  </si>
  <si>
    <t>1.5.многоквартирные и жилые дома с централизованным холодным водоснабжением, водонагревателями, водоотведением, оборудованные унитазами, раковинами, мойками, душами и ваннами длиной от 1500 до 1700 мм с душем</t>
  </si>
  <si>
    <t>1.7.многоквартирные и жилые дома с централизованным холодным водоснабжением, без централизованного водоотведения, оборудованные водонагревателями, раковинами, мойками, унитазами, ваннами, душами, с водоотведением в септики</t>
  </si>
  <si>
    <t>куб.м. на 1 кв.м. общей площади помещений, входящих в состав общего имущества в многоквартирном доме, в месяц</t>
  </si>
  <si>
    <t>2.5.многоквартирные и жилые дома с централизованным холодным водоснабжением, водонагревателями, водоотведением, оборудованные унитазами, раковинами, мойками, душами и ваннами длиной от 1500 до 1700 мм с душем</t>
  </si>
  <si>
    <t>2.4.многоквартирные и жилые дома с централизованным холодным водоснабжением, водоотведением, оборудованные ИТП для приготовления ГВС, унитазами, раковинами, мойками, ваннами длиной 1500 - 1700 мм с душем</t>
  </si>
  <si>
    <t>2.2.многоквартирные и жилые дома высотой не более 10 этажей, с централизованным холодным и горячим водоснабжением, водоотведением, оборудованные унитазами, раковинами, мойками, ваннами длиной от 1500 до 1700 мм с душем</t>
  </si>
  <si>
    <t>2.1.многоквартирные и жилые дома высотой не более 10 этажей, с централизованным холодным и горячим водоснабжением, водоотведением, оборудованные унитазами, раковинами, мойками, ваннами длиной от 1200 до 1500 мм с душем</t>
  </si>
  <si>
    <t>1.14.многоквартирные и жилые дома, оборудованные приборами учета</t>
  </si>
  <si>
    <t>2.3.многоквартирные и жилые дома и общежития коридорного типа с централизованным холодным и горячим водоснабжением, водоотведением, оборудованные унитазами, раковинами, мойками, и блоками душевых на этажах и в секциях</t>
  </si>
  <si>
    <t>Гкал на 1 кв.м общей площади жилого помещения в месяц</t>
  </si>
  <si>
    <t>Гкал на 1 кв.м. общей площади жилого помещения в месяц</t>
  </si>
  <si>
    <t>4.1.1.многоквартирные и жилые дома высотой не более 10 этажей, с централизованным холодным и горячим водоснабжением, водоотведением, оборудованные унитазами, раковинами, мойками, ваннами длиной от 1200 до 1500 мм с душем</t>
  </si>
  <si>
    <t>4.1.2.многоквартирные и жилые дома высотой не более 10 этажей, с централизованным холодным и горячим водоснабжением, водоотведением, оборудованные унитазами, раковинами, мойками, ваннами длиной от 1500 до 1700 мм с душем</t>
  </si>
  <si>
    <t>4.1.3.многоквартирные и жилые дома и общежития коридорного типа с централизованным холодным и горячим водоснабжением, водоотведением, оборудованные унитазами, раковинами, мойками, и блоками душевых на этажах и в секциях</t>
  </si>
  <si>
    <t>куб.м на 1 кв.м. общей площади помещений, входящих в состав общего имущества в многоквартирном доме, в месяц</t>
  </si>
  <si>
    <t>Гкал на 0,032 куб.м. на 1 кв.м. общей площади помещений, входящих в состав общего имущества в многоквартирном доме, в месяц</t>
  </si>
  <si>
    <t>Гкал на 0,036 куб.м. на 1 кв.м. общей площади помещений, входящих в состав общего имущества в многоквартирном доме, в месяц</t>
  </si>
  <si>
    <t>Гкал 0,031 куб.м. на 1 кв.м. общей площади помещений, входящих в состав общего имущества в многоквартирном доме, в месяц</t>
  </si>
  <si>
    <t>Гкал 0,031 куб.м на 1 кв.м. общей площади помещений, входящих в состав общего имущества в многоквартирном доме, в месяц</t>
  </si>
  <si>
    <t xml:space="preserve">1.6.многоквартирные и жилые дома с централизованным холодным водоснабжением,  без централизованного водоотведениея, без водонагревателей, оборудованные раковинами, мойками, унитазами, ванными, душами с водоотведением в септик </t>
  </si>
  <si>
    <t>2.6.в целях содержания общего имущества в многоквартирном доме с централизованным холодным и горячим водоснабжением, водоотведением (этажность 1-5)</t>
  </si>
  <si>
    <t>2.7.в целях содержания общего имущества в многоквартирном доме с централизованным холодным водоснабжением и производством горячей воды в индивидуальных тепловых пунктах при закрытых системах горячего водоснабжения и в автономных крышных котельных с водоотведением (этажность 1-5)</t>
  </si>
  <si>
    <t>2.8.в целях содержания общего имущества в многоквартирном доме с централизованным холодным водоснабжением, водонагревателями, водоотведением (этажность 1-5)</t>
  </si>
  <si>
    <t>2.9.в целях содержания общего имущества в многоквартирном доме без водонагревателей с централизованным холодным водоснабжением и водоотведением, оборудованные раковинами, мойками и унитазами (этажность 1-5)</t>
  </si>
  <si>
    <t>2.10.многоквартирные и жилые дома, оборудованные приборами учета</t>
  </si>
  <si>
    <t>Гкал на (3,461х0,98758) куб.м. на человека в месяц</t>
  </si>
  <si>
    <t>м3 в месяц на 1м2 поливного участка</t>
  </si>
  <si>
    <t>1.2.Полив стационарных теплиц</t>
  </si>
  <si>
    <t>м3 на м2 площади теплиц в месяц</t>
  </si>
  <si>
    <t>1.3.Водоснабжение и приготовление пищи для соответствующего сельскохозяйственного животного:</t>
  </si>
  <si>
    <t xml:space="preserve">м3 в месяц на 1 голову животного </t>
  </si>
  <si>
    <t>1.4.Бани, сауны частного сектора из расчета одной помывки в неделю</t>
  </si>
  <si>
    <t xml:space="preserve">м3 в месяц на 1 человека </t>
  </si>
  <si>
    <t>1.5.Ручная (шланговая) мойка легковых автомобилей</t>
  </si>
  <si>
    <t xml:space="preserve">м3 в месяц на 1 автомобиль </t>
  </si>
  <si>
    <t>1.6.Водоснабжение закрытых бассейнов</t>
  </si>
  <si>
    <t>м3 на 1 м3 объема бассейна</t>
  </si>
  <si>
    <t>2.1.Бани, сауны частного сектора из расчета одной помывки в неделю (при наличии присоединенных сетей канализации)</t>
  </si>
  <si>
    <t>2.2.Закрытые бассейны  (при наличии присоединенных сетей канализации)</t>
  </si>
  <si>
    <t>Размер платы граждан за коммунальные услуги на территории городского поселения Белоярский Белоярского района с 2 мая 2023 года по 31 декабря 2023 года</t>
  </si>
</sst>
</file>

<file path=xl/styles.xml><?xml version="1.0" encoding="utf-8"?>
<styleSheet xmlns="http://schemas.openxmlformats.org/spreadsheetml/2006/main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"/>
    <numFmt numFmtId="167" formatCode="0.0"/>
    <numFmt numFmtId="168" formatCode="_(* #,##0.00_);_(* \(#,##0.00\);_(* &quot;-&quot;??_);_(@_)"/>
    <numFmt numFmtId="169" formatCode="0.000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u/>
      <sz val="7.5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1" fillId="0" borderId="0" applyNumberFormat="0" applyFont="0" applyFill="0" applyBorder="0" applyAlignment="0" applyProtection="0">
      <alignment vertical="top"/>
    </xf>
    <xf numFmtId="0" fontId="10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" fillId="0" borderId="0"/>
    <xf numFmtId="0" fontId="11" fillId="0" borderId="0" applyNumberFormat="0" applyFont="0" applyFill="0" applyBorder="0" applyAlignment="0" applyProtection="0">
      <alignment vertical="top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4">
    <xf numFmtId="0" fontId="0" fillId="0" borderId="0" xfId="0"/>
    <xf numFmtId="2" fontId="3" fillId="0" borderId="0" xfId="1" applyNumberFormat="1" applyFont="1" applyFill="1"/>
    <xf numFmtId="0" fontId="4" fillId="0" borderId="0" xfId="1" applyFont="1" applyFill="1"/>
    <xf numFmtId="2" fontId="4" fillId="0" borderId="0" xfId="1" applyNumberFormat="1" applyFont="1" applyFill="1"/>
    <xf numFmtId="2" fontId="4" fillId="0" borderId="0" xfId="1" applyNumberFormat="1" applyFont="1" applyFill="1" applyBorder="1"/>
    <xf numFmtId="2" fontId="6" fillId="0" borderId="0" xfId="1" applyNumberFormat="1" applyFont="1" applyFill="1"/>
    <xf numFmtId="0" fontId="6" fillId="0" borderId="0" xfId="1" applyFont="1" applyFill="1"/>
    <xf numFmtId="2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0" fontId="5" fillId="0" borderId="4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0" borderId="7" xfId="0" applyFont="1" applyFill="1" applyBorder="1" applyAlignment="1">
      <alignment horizontal="center" wrapText="1"/>
    </xf>
    <xf numFmtId="2" fontId="5" fillId="0" borderId="7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0" fontId="3" fillId="0" borderId="0" xfId="1" applyFont="1" applyFill="1"/>
    <xf numFmtId="0" fontId="5" fillId="0" borderId="8" xfId="0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/>
    </xf>
    <xf numFmtId="166" fontId="5" fillId="0" borderId="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0" fontId="2" fillId="0" borderId="0" xfId="1"/>
    <xf numFmtId="0" fontId="13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5" fillId="0" borderId="7" xfId="1" applyFont="1" applyBorder="1" applyAlignment="1">
      <alignment horizontal="center"/>
    </xf>
    <xf numFmtId="0" fontId="5" fillId="0" borderId="4" xfId="1" applyFont="1" applyBorder="1" applyAlignment="1">
      <alignment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2" fontId="5" fillId="0" borderId="5" xfId="1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wrapText="1"/>
    </xf>
    <xf numFmtId="0" fontId="8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/>
    </xf>
    <xf numFmtId="0" fontId="8" fillId="0" borderId="7" xfId="1" applyFont="1" applyFill="1" applyBorder="1" applyAlignment="1">
      <alignment vertical="center"/>
    </xf>
    <xf numFmtId="2" fontId="5" fillId="0" borderId="5" xfId="1" applyNumberFormat="1" applyFont="1" applyFill="1" applyBorder="1" applyAlignment="1">
      <alignment horizontal="center"/>
    </xf>
    <xf numFmtId="0" fontId="5" fillId="0" borderId="4" xfId="1" applyFont="1" applyBorder="1" applyAlignment="1">
      <alignment horizontal="left" wrapText="1"/>
    </xf>
    <xf numFmtId="0" fontId="5" fillId="0" borderId="4" xfId="1" applyFont="1" applyBorder="1" applyAlignment="1">
      <alignment horizontal="center" wrapText="1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/>
    </xf>
    <xf numFmtId="2" fontId="5" fillId="0" borderId="7" xfId="1" applyNumberFormat="1" applyFont="1" applyFill="1" applyBorder="1" applyAlignment="1">
      <alignment horizontal="center"/>
    </xf>
    <xf numFmtId="0" fontId="5" fillId="0" borderId="0" xfId="1" applyFont="1"/>
    <xf numFmtId="0" fontId="8" fillId="0" borderId="0" xfId="1" applyFont="1"/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7" xfId="0" applyNumberFormat="1" applyFont="1" applyFill="1" applyBorder="1" applyAlignment="1">
      <alignment horizontal="center" vertical="center"/>
    </xf>
    <xf numFmtId="166" fontId="5" fillId="0" borderId="7" xfId="0" applyNumberFormat="1" applyFont="1" applyFill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justify" wrapText="1"/>
    </xf>
    <xf numFmtId="0" fontId="5" fillId="0" borderId="7" xfId="0" applyFont="1" applyBorder="1" applyAlignment="1">
      <alignment horizontal="justify" wrapText="1"/>
    </xf>
    <xf numFmtId="169" fontId="5" fillId="0" borderId="7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2" fontId="5" fillId="0" borderId="3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/>
    <xf numFmtId="0" fontId="8" fillId="0" borderId="8" xfId="0" applyFont="1" applyFill="1" applyBorder="1" applyAlignment="1"/>
    <xf numFmtId="0" fontId="8" fillId="0" borderId="5" xfId="0" applyFont="1" applyFill="1" applyBorder="1" applyAlignment="1"/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169" fontId="5" fillId="0" borderId="3" xfId="0" applyNumberFormat="1" applyFont="1" applyFill="1" applyBorder="1" applyAlignment="1">
      <alignment horizontal="center" vertical="center"/>
    </xf>
    <xf numFmtId="169" fontId="5" fillId="0" borderId="6" xfId="0" applyNumberFormat="1" applyFont="1" applyFill="1" applyBorder="1" applyAlignment="1">
      <alignment horizontal="center" vertical="center"/>
    </xf>
    <xf numFmtId="169" fontId="5" fillId="0" borderId="3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 wrapText="1"/>
    </xf>
    <xf numFmtId="166" fontId="0" fillId="0" borderId="6" xfId="0" applyNumberFormat="1" applyBorder="1" applyAlignment="1">
      <alignment horizontal="center" wrapText="1"/>
    </xf>
    <xf numFmtId="0" fontId="0" fillId="0" borderId="8" xfId="0" applyFill="1" applyBorder="1" applyAlignment="1"/>
    <xf numFmtId="0" fontId="0" fillId="0" borderId="5" xfId="0" applyFill="1" applyBorder="1" applyAlignment="1"/>
    <xf numFmtId="0" fontId="7" fillId="0" borderId="4" xfId="0" applyFont="1" applyFill="1" applyBorder="1" applyAlignment="1">
      <alignment wrapText="1"/>
    </xf>
    <xf numFmtId="0" fontId="12" fillId="0" borderId="8" xfId="0" applyFont="1" applyFill="1" applyBorder="1" applyAlignment="1"/>
    <xf numFmtId="0" fontId="12" fillId="0" borderId="5" xfId="0" applyFont="1" applyFill="1" applyBorder="1" applyAlignment="1"/>
    <xf numFmtId="0" fontId="7" fillId="0" borderId="4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left"/>
    </xf>
    <xf numFmtId="0" fontId="7" fillId="0" borderId="4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7" fillId="0" borderId="4" xfId="1" applyFont="1" applyBorder="1" applyAlignment="1"/>
    <xf numFmtId="0" fontId="8" fillId="0" borderId="8" xfId="1" applyFont="1" applyBorder="1" applyAlignment="1"/>
    <xf numFmtId="0" fontId="8" fillId="0" borderId="5" xfId="1" applyFont="1" applyBorder="1" applyAlignment="1"/>
    <xf numFmtId="0" fontId="7" fillId="0" borderId="4" xfId="1" applyFont="1" applyFill="1" applyBorder="1" applyAlignment="1"/>
    <xf numFmtId="0" fontId="4" fillId="0" borderId="0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</cellXfs>
  <cellStyles count="41">
    <cellStyle name="Гиперссылка 2" xfId="2"/>
    <cellStyle name="Денежный 2" xfId="3"/>
    <cellStyle name="Обычный" xfId="0" builtinId="0"/>
    <cellStyle name="Обычный 10" xfId="4"/>
    <cellStyle name="Обычный 10 2" xfId="5"/>
    <cellStyle name="Обычный 11" xfId="6"/>
    <cellStyle name="Обычный 2" xfId="1"/>
    <cellStyle name="Обычный 2 2" xfId="7"/>
    <cellStyle name="Обычный 2 2 2" xfId="8"/>
    <cellStyle name="Обычный 2 2 2 2" xfId="9"/>
    <cellStyle name="Обычный 2 3" xfId="10"/>
    <cellStyle name="Обычный 2 3 2" xfId="11"/>
    <cellStyle name="Обычный 2 3 3" xfId="12"/>
    <cellStyle name="Обычный 2 4" xfId="13"/>
    <cellStyle name="Обычный 2 5" xfId="14"/>
    <cellStyle name="Обычный 3" xfId="15"/>
    <cellStyle name="Обычный 3 2" xfId="16"/>
    <cellStyle name="Обычный 3 3" xfId="17"/>
    <cellStyle name="Обычный 3 4" xfId="18"/>
    <cellStyle name="Обычный 4" xfId="19"/>
    <cellStyle name="Обычный 4 2" xfId="20"/>
    <cellStyle name="Обычный 5" xfId="21"/>
    <cellStyle name="Обычный 5 2" xfId="22"/>
    <cellStyle name="Обычный 6" xfId="23"/>
    <cellStyle name="Обычный 7" xfId="24"/>
    <cellStyle name="Обычный 8" xfId="25"/>
    <cellStyle name="Обычный 9" xfId="26"/>
    <cellStyle name="Процентный 2" xfId="27"/>
    <cellStyle name="Процентный 2 2" xfId="28"/>
    <cellStyle name="Процентный 2 2 2" xfId="29"/>
    <cellStyle name="Процентный 2 3" xfId="30"/>
    <cellStyle name="Процентный 3" xfId="31"/>
    <cellStyle name="Процентный 3 2" xfId="32"/>
    <cellStyle name="Процентный 4" xfId="33"/>
    <cellStyle name="Процентный 5" xfId="34"/>
    <cellStyle name="Процентный 6" xfId="35"/>
    <cellStyle name="Финансовый 2" xfId="36"/>
    <cellStyle name="Финансовый 2 2" xfId="37"/>
    <cellStyle name="Финансовый 3" xfId="38"/>
    <cellStyle name="Финансовый 3 2" xfId="39"/>
    <cellStyle name="Финансовый 4" xfId="40"/>
  </cellStyles>
  <dxfs count="0"/>
  <tableStyles count="0" defaultTableStyle="TableStyleMedium9" defaultPivotStyle="PivotStyleLight16"/>
  <colors>
    <mruColors>
      <color rgb="FF6600FF"/>
      <color rgb="FFD60093"/>
      <color rgb="FF562BF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6600FF"/>
  </sheetPr>
  <dimension ref="A1:I98"/>
  <sheetViews>
    <sheetView tabSelected="1" view="pageBreakPreview" zoomScaleSheetLayoutView="100" workbookViewId="0">
      <selection activeCell="I9" sqref="I9"/>
    </sheetView>
  </sheetViews>
  <sheetFormatPr defaultColWidth="9.140625" defaultRowHeight="15.75"/>
  <cols>
    <col min="1" max="1" width="48.5703125" style="2" customWidth="1"/>
    <col min="2" max="2" width="15.7109375" style="2" customWidth="1"/>
    <col min="3" max="3" width="10.85546875" style="2" customWidth="1"/>
    <col min="4" max="4" width="10.7109375" style="2" customWidth="1"/>
    <col min="5" max="5" width="13.28515625" style="2" customWidth="1"/>
    <col min="6" max="6" width="11.28515625" style="2" customWidth="1"/>
    <col min="7" max="7" width="12.85546875" style="3" customWidth="1"/>
    <col min="8" max="16384" width="9.140625" style="2"/>
  </cols>
  <sheetData>
    <row r="1" spans="1:7" ht="53.45" customHeight="1">
      <c r="A1" s="74" t="s">
        <v>123</v>
      </c>
      <c r="B1" s="75"/>
      <c r="C1" s="75"/>
      <c r="D1" s="75"/>
      <c r="E1" s="75"/>
      <c r="F1" s="75"/>
    </row>
    <row r="2" spans="1:7" s="6" customFormat="1" ht="35.450000000000003" customHeight="1">
      <c r="A2" s="76" t="s">
        <v>4</v>
      </c>
      <c r="B2" s="79" t="s">
        <v>0</v>
      </c>
      <c r="C2" s="80"/>
      <c r="D2" s="83" t="s">
        <v>42</v>
      </c>
      <c r="E2" s="76" t="s">
        <v>11</v>
      </c>
      <c r="F2" s="76" t="s">
        <v>1</v>
      </c>
      <c r="G2" s="5"/>
    </row>
    <row r="3" spans="1:7" s="6" customFormat="1" ht="19.149999999999999" customHeight="1">
      <c r="A3" s="77"/>
      <c r="B3" s="81"/>
      <c r="C3" s="82"/>
      <c r="D3" s="84"/>
      <c r="E3" s="77"/>
      <c r="F3" s="77"/>
      <c r="G3" s="5"/>
    </row>
    <row r="4" spans="1:7" s="6" customFormat="1" ht="18" customHeight="1">
      <c r="A4" s="77"/>
      <c r="B4" s="86" t="s">
        <v>13</v>
      </c>
      <c r="C4" s="76" t="s">
        <v>2</v>
      </c>
      <c r="D4" s="84"/>
      <c r="E4" s="77"/>
      <c r="F4" s="77"/>
      <c r="G4" s="5"/>
    </row>
    <row r="5" spans="1:7" ht="20.45" customHeight="1">
      <c r="A5" s="78"/>
      <c r="B5" s="87"/>
      <c r="C5" s="78"/>
      <c r="D5" s="85"/>
      <c r="E5" s="78"/>
      <c r="F5" s="78"/>
    </row>
    <row r="6" spans="1:7" s="8" customFormat="1" ht="30" customHeight="1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18" t="s">
        <v>43</v>
      </c>
      <c r="G6" s="7"/>
    </row>
    <row r="7" spans="1:7" ht="20.45" customHeight="1">
      <c r="A7" s="88" t="s">
        <v>5</v>
      </c>
      <c r="B7" s="89"/>
      <c r="C7" s="89"/>
      <c r="D7" s="89"/>
      <c r="E7" s="89"/>
      <c r="F7" s="90"/>
      <c r="G7" s="7"/>
    </row>
    <row r="8" spans="1:7" ht="24" customHeight="1">
      <c r="A8" s="91" t="s">
        <v>6</v>
      </c>
      <c r="B8" s="92"/>
      <c r="C8" s="92"/>
      <c r="D8" s="92"/>
      <c r="E8" s="92"/>
      <c r="F8" s="93"/>
      <c r="G8" s="7"/>
    </row>
    <row r="9" spans="1:7" ht="95.45" customHeight="1">
      <c r="A9" s="9" t="s">
        <v>80</v>
      </c>
      <c r="B9" s="69" t="s">
        <v>44</v>
      </c>
      <c r="C9" s="26">
        <v>3.93</v>
      </c>
      <c r="D9" s="14" t="s">
        <v>46</v>
      </c>
      <c r="E9" s="96">
        <v>103.28</v>
      </c>
      <c r="F9" s="24">
        <f>ROUND(C9*E9,2)</f>
        <v>405.89</v>
      </c>
      <c r="G9" s="7"/>
    </row>
    <row r="10" spans="1:7" ht="91.9" customHeight="1">
      <c r="A10" s="9" t="s">
        <v>81</v>
      </c>
      <c r="B10" s="94"/>
      <c r="C10" s="26">
        <v>3.93</v>
      </c>
      <c r="D10" s="14">
        <v>0.99260000000000004</v>
      </c>
      <c r="E10" s="97"/>
      <c r="F10" s="24">
        <f>ROUND(C10*D10*E9,2)</f>
        <v>402.89</v>
      </c>
      <c r="G10" s="7"/>
    </row>
    <row r="11" spans="1:7" ht="94.15" customHeight="1">
      <c r="A11" s="9" t="s">
        <v>82</v>
      </c>
      <c r="B11" s="94"/>
      <c r="C11" s="26">
        <v>2.29</v>
      </c>
      <c r="D11" s="57" t="s">
        <v>46</v>
      </c>
      <c r="E11" s="97"/>
      <c r="F11" s="24">
        <f>ROUND(C11*E9,2)</f>
        <v>236.51</v>
      </c>
      <c r="G11" s="4"/>
    </row>
    <row r="12" spans="1:7" ht="97.15" customHeight="1">
      <c r="A12" s="9" t="s">
        <v>83</v>
      </c>
      <c r="B12" s="94"/>
      <c r="C12" s="23">
        <v>7.391</v>
      </c>
      <c r="D12" s="14" t="s">
        <v>46</v>
      </c>
      <c r="E12" s="97"/>
      <c r="F12" s="24">
        <f>ROUND(C12*E9,2)</f>
        <v>763.34</v>
      </c>
      <c r="G12" s="4"/>
    </row>
    <row r="13" spans="1:7" ht="94.9" customHeight="1">
      <c r="A13" s="9" t="s">
        <v>84</v>
      </c>
      <c r="B13" s="94"/>
      <c r="C13" s="25">
        <v>6.7889999999999997</v>
      </c>
      <c r="D13" s="58" t="s">
        <v>46</v>
      </c>
      <c r="E13" s="97"/>
      <c r="F13" s="11">
        <f>ROUND(C13*E9,2)</f>
        <v>701.17</v>
      </c>
      <c r="G13" s="4"/>
    </row>
    <row r="14" spans="1:7" ht="100.9" customHeight="1">
      <c r="A14" s="9" t="s">
        <v>103</v>
      </c>
      <c r="B14" s="94"/>
      <c r="C14" s="10">
        <v>4.3849999999999998</v>
      </c>
      <c r="D14" s="21" t="s">
        <v>46</v>
      </c>
      <c r="E14" s="98"/>
      <c r="F14" s="11">
        <f>ROUND(C14*E9,2)</f>
        <v>452.88</v>
      </c>
      <c r="G14" s="4"/>
    </row>
    <row r="15" spans="1:7" ht="99" customHeight="1">
      <c r="A15" s="9" t="s">
        <v>85</v>
      </c>
      <c r="B15" s="95"/>
      <c r="C15" s="10">
        <v>5.3479999999999999</v>
      </c>
      <c r="D15" s="21" t="s">
        <v>46</v>
      </c>
      <c r="E15" s="68"/>
      <c r="F15" s="11">
        <f>ROUND(C15*E9,2)</f>
        <v>552.34</v>
      </c>
      <c r="G15" s="4"/>
    </row>
    <row r="16" spans="1:7" ht="164.45" customHeight="1">
      <c r="A16" s="12" t="s">
        <v>47</v>
      </c>
      <c r="B16" s="13" t="s">
        <v>86</v>
      </c>
      <c r="C16" s="14">
        <v>3.2000000000000001E-2</v>
      </c>
      <c r="D16" s="14" t="s">
        <v>46</v>
      </c>
      <c r="E16" s="14">
        <f>E9</f>
        <v>103.28</v>
      </c>
      <c r="F16" s="15">
        <f t="shared" ref="F16:F21" si="0">ROUND(C16*E16,2)</f>
        <v>3.3</v>
      </c>
      <c r="G16" s="4"/>
    </row>
    <row r="17" spans="1:7" ht="171" customHeight="1">
      <c r="A17" s="12" t="s">
        <v>48</v>
      </c>
      <c r="B17" s="13" t="s">
        <v>86</v>
      </c>
      <c r="C17" s="14">
        <v>3.5999999999999997E-2</v>
      </c>
      <c r="D17" s="14" t="s">
        <v>46</v>
      </c>
      <c r="E17" s="14">
        <f>E9</f>
        <v>103.28</v>
      </c>
      <c r="F17" s="15">
        <f t="shared" si="0"/>
        <v>3.72</v>
      </c>
      <c r="G17" s="4"/>
    </row>
    <row r="18" spans="1:7" ht="164.25" customHeight="1">
      <c r="A18" s="12" t="s">
        <v>49</v>
      </c>
      <c r="B18" s="13" t="s">
        <v>86</v>
      </c>
      <c r="C18" s="14">
        <v>4.4999999999999998E-2</v>
      </c>
      <c r="D18" s="14" t="s">
        <v>46</v>
      </c>
      <c r="E18" s="14">
        <f>E17</f>
        <v>103.28</v>
      </c>
      <c r="F18" s="15">
        <f t="shared" si="0"/>
        <v>4.6500000000000004</v>
      </c>
      <c r="G18" s="4"/>
    </row>
    <row r="19" spans="1:7" ht="165" customHeight="1">
      <c r="A19" s="12" t="s">
        <v>50</v>
      </c>
      <c r="B19" s="13" t="s">
        <v>86</v>
      </c>
      <c r="C19" s="14">
        <v>3.4000000000000002E-2</v>
      </c>
      <c r="D19" s="14" t="s">
        <v>46</v>
      </c>
      <c r="E19" s="14">
        <f>E18</f>
        <v>103.28</v>
      </c>
      <c r="F19" s="15">
        <f t="shared" si="0"/>
        <v>3.51</v>
      </c>
      <c r="G19" s="4"/>
    </row>
    <row r="20" spans="1:7" ht="162.6" customHeight="1">
      <c r="A20" s="12" t="s">
        <v>51</v>
      </c>
      <c r="B20" s="13" t="s">
        <v>86</v>
      </c>
      <c r="C20" s="14">
        <v>1.9E-2</v>
      </c>
      <c r="D20" s="14" t="s">
        <v>46</v>
      </c>
      <c r="E20" s="14">
        <f>E19</f>
        <v>103.28</v>
      </c>
      <c r="F20" s="15">
        <f t="shared" si="0"/>
        <v>1.96</v>
      </c>
      <c r="G20" s="4"/>
    </row>
    <row r="21" spans="1:7" ht="169.15" customHeight="1">
      <c r="A21" s="12" t="s">
        <v>52</v>
      </c>
      <c r="B21" s="13" t="s">
        <v>86</v>
      </c>
      <c r="C21" s="14">
        <v>3.1E-2</v>
      </c>
      <c r="D21" s="14" t="s">
        <v>46</v>
      </c>
      <c r="E21" s="14">
        <f>E20</f>
        <v>103.28</v>
      </c>
      <c r="F21" s="15">
        <f t="shared" si="0"/>
        <v>3.2</v>
      </c>
      <c r="G21" s="4"/>
    </row>
    <row r="22" spans="1:7" ht="43.15" customHeight="1">
      <c r="A22" s="16" t="s">
        <v>91</v>
      </c>
      <c r="B22" s="14" t="s">
        <v>45</v>
      </c>
      <c r="C22" s="13" t="s">
        <v>3</v>
      </c>
      <c r="D22" s="13" t="s">
        <v>46</v>
      </c>
      <c r="E22" s="14">
        <f>E9</f>
        <v>103.28</v>
      </c>
      <c r="F22" s="15"/>
      <c r="G22" s="4"/>
    </row>
    <row r="23" spans="1:7" ht="27" customHeight="1">
      <c r="A23" s="91" t="s">
        <v>7</v>
      </c>
      <c r="B23" s="92"/>
      <c r="C23" s="92"/>
      <c r="D23" s="92"/>
      <c r="E23" s="92"/>
      <c r="F23" s="93"/>
    </row>
    <row r="24" spans="1:7" ht="105.6" customHeight="1">
      <c r="A24" s="9" t="s">
        <v>90</v>
      </c>
      <c r="B24" s="69" t="s">
        <v>44</v>
      </c>
      <c r="C24" s="23">
        <v>7.391</v>
      </c>
      <c r="D24" s="57" t="s">
        <v>46</v>
      </c>
      <c r="E24" s="72">
        <v>75.67</v>
      </c>
      <c r="F24" s="24">
        <f>ROUND(C24*E24,2)</f>
        <v>559.28</v>
      </c>
      <c r="G24" s="4"/>
    </row>
    <row r="25" spans="1:7" ht="99" customHeight="1">
      <c r="A25" s="9" t="s">
        <v>89</v>
      </c>
      <c r="B25" s="70"/>
      <c r="C25" s="23">
        <v>7.391</v>
      </c>
      <c r="D25" s="62">
        <v>0.99029999999999996</v>
      </c>
      <c r="E25" s="73"/>
      <c r="F25" s="24">
        <f>ROUND(C25*D25*E24,2)</f>
        <v>553.85</v>
      </c>
      <c r="G25" s="4"/>
    </row>
    <row r="26" spans="1:7" ht="94.15" customHeight="1">
      <c r="A26" s="17" t="s">
        <v>92</v>
      </c>
      <c r="B26" s="70"/>
      <c r="C26" s="27">
        <v>3.927</v>
      </c>
      <c r="D26" s="14" t="s">
        <v>46</v>
      </c>
      <c r="E26" s="73"/>
      <c r="F26" s="66">
        <f>ROUND(C26*E24,2)</f>
        <v>297.16000000000003</v>
      </c>
    </row>
    <row r="27" spans="1:7" ht="94.9" customHeight="1">
      <c r="A27" s="9" t="s">
        <v>88</v>
      </c>
      <c r="B27" s="70"/>
      <c r="C27" s="27">
        <v>7.391</v>
      </c>
      <c r="D27" s="14" t="s">
        <v>46</v>
      </c>
      <c r="E27" s="73"/>
      <c r="F27" s="66">
        <f>ROUND(C27*E24,2)</f>
        <v>559.28</v>
      </c>
    </row>
    <row r="28" spans="1:7" ht="99" customHeight="1">
      <c r="A28" s="12" t="s">
        <v>87</v>
      </c>
      <c r="B28" s="71"/>
      <c r="C28" s="23">
        <v>6.7889999999999997</v>
      </c>
      <c r="D28" s="14" t="s">
        <v>46</v>
      </c>
      <c r="E28" s="73"/>
      <c r="F28" s="24">
        <f>ROUND(C28*E24,2)</f>
        <v>513.72</v>
      </c>
    </row>
    <row r="29" spans="1:7" ht="171.75" customHeight="1">
      <c r="A29" s="12" t="s">
        <v>104</v>
      </c>
      <c r="B29" s="13" t="s">
        <v>86</v>
      </c>
      <c r="C29" s="23">
        <v>6.4000000000000001E-2</v>
      </c>
      <c r="D29" s="14" t="s">
        <v>46</v>
      </c>
      <c r="E29" s="59">
        <f>E24</f>
        <v>75.67</v>
      </c>
      <c r="F29" s="24">
        <f t="shared" ref="F29:F32" si="1">ROUND(C29*E29,2)</f>
        <v>4.84</v>
      </c>
    </row>
    <row r="30" spans="1:7" ht="173.45" customHeight="1">
      <c r="A30" s="12" t="s">
        <v>105</v>
      </c>
      <c r="B30" s="13" t="s">
        <v>86</v>
      </c>
      <c r="C30" s="23">
        <v>7.1999999999999995E-2</v>
      </c>
      <c r="D30" s="14" t="s">
        <v>46</v>
      </c>
      <c r="E30" s="15">
        <f>E29</f>
        <v>75.67</v>
      </c>
      <c r="F30" s="24">
        <f t="shared" si="1"/>
        <v>5.45</v>
      </c>
    </row>
    <row r="31" spans="1:7" ht="162" customHeight="1">
      <c r="A31" s="12" t="s">
        <v>106</v>
      </c>
      <c r="B31" s="13" t="s">
        <v>86</v>
      </c>
      <c r="C31" s="23">
        <v>4.4999999999999998E-2</v>
      </c>
      <c r="D31" s="14" t="s">
        <v>46</v>
      </c>
      <c r="E31" s="15">
        <f>E30</f>
        <v>75.67</v>
      </c>
      <c r="F31" s="24">
        <f t="shared" si="1"/>
        <v>3.41</v>
      </c>
    </row>
    <row r="32" spans="1:7" ht="159" customHeight="1">
      <c r="A32" s="12" t="s">
        <v>107</v>
      </c>
      <c r="B32" s="13" t="s">
        <v>86</v>
      </c>
      <c r="C32" s="23">
        <v>3.4000000000000002E-2</v>
      </c>
      <c r="D32" s="14" t="s">
        <v>46</v>
      </c>
      <c r="E32" s="15">
        <f>E31</f>
        <v>75.67</v>
      </c>
      <c r="F32" s="24">
        <f t="shared" si="1"/>
        <v>2.57</v>
      </c>
    </row>
    <row r="33" spans="1:7" ht="45.75" customHeight="1">
      <c r="A33" s="12" t="s">
        <v>108</v>
      </c>
      <c r="B33" s="14" t="s">
        <v>45</v>
      </c>
      <c r="C33" s="13" t="s">
        <v>3</v>
      </c>
      <c r="D33" s="53" t="s">
        <v>46</v>
      </c>
      <c r="E33" s="64">
        <f>E24</f>
        <v>75.67</v>
      </c>
      <c r="F33" s="15"/>
    </row>
    <row r="34" spans="1:7" ht="36.75" customHeight="1">
      <c r="A34" s="91" t="s">
        <v>8</v>
      </c>
      <c r="B34" s="92"/>
      <c r="C34" s="92"/>
      <c r="D34" s="92"/>
      <c r="E34" s="92"/>
      <c r="F34" s="93"/>
      <c r="G34" s="1"/>
    </row>
    <row r="35" spans="1:7" ht="16.149999999999999" customHeight="1">
      <c r="A35" s="101" t="s">
        <v>17</v>
      </c>
      <c r="B35" s="103" t="s">
        <v>93</v>
      </c>
      <c r="C35" s="105">
        <v>5.45E-2</v>
      </c>
      <c r="D35" s="107" t="s">
        <v>46</v>
      </c>
      <c r="E35" s="72">
        <v>1933.6</v>
      </c>
      <c r="F35" s="72">
        <f>ROUND(E35*C35,2)</f>
        <v>105.38</v>
      </c>
    </row>
    <row r="36" spans="1:7" ht="81.75" customHeight="1">
      <c r="A36" s="102"/>
      <c r="B36" s="104"/>
      <c r="C36" s="106"/>
      <c r="D36" s="95"/>
      <c r="E36" s="108"/>
      <c r="F36" s="109"/>
    </row>
    <row r="37" spans="1:7" ht="96.75" customHeight="1">
      <c r="A37" s="12" t="s">
        <v>18</v>
      </c>
      <c r="B37" s="13" t="s">
        <v>94</v>
      </c>
      <c r="C37" s="13">
        <v>5.4600000000000003E-2</v>
      </c>
      <c r="D37" s="13" t="s">
        <v>46</v>
      </c>
      <c r="E37" s="15">
        <f>E35</f>
        <v>1933.6</v>
      </c>
      <c r="F37" s="67">
        <f>ROUND(E37*C37,2)</f>
        <v>105.57</v>
      </c>
    </row>
    <row r="38" spans="1:7" ht="93" customHeight="1">
      <c r="A38" s="12" t="s">
        <v>19</v>
      </c>
      <c r="B38" s="13" t="s">
        <v>94</v>
      </c>
      <c r="C38" s="13">
        <v>5.4600000000000003E-2</v>
      </c>
      <c r="D38" s="13">
        <v>0.76919999999999999</v>
      </c>
      <c r="E38" s="15">
        <f>E35</f>
        <v>1933.6</v>
      </c>
      <c r="F38" s="67">
        <f>ROUND(E38*D38*C38,2)</f>
        <v>81.209999999999994</v>
      </c>
    </row>
    <row r="39" spans="1:7" ht="102.75" customHeight="1">
      <c r="A39" s="12" t="s">
        <v>20</v>
      </c>
      <c r="B39" s="13" t="s">
        <v>94</v>
      </c>
      <c r="C39" s="63">
        <v>5.2999999999999999E-2</v>
      </c>
      <c r="D39" s="63" t="s">
        <v>46</v>
      </c>
      <c r="E39" s="15">
        <f>E35</f>
        <v>1933.6</v>
      </c>
      <c r="F39" s="14">
        <f>ROUND(E39*C39,2)</f>
        <v>102.48</v>
      </c>
      <c r="G39" s="1"/>
    </row>
    <row r="40" spans="1:7" ht="12" customHeight="1">
      <c r="A40" s="101" t="s">
        <v>21</v>
      </c>
      <c r="B40" s="103" t="s">
        <v>93</v>
      </c>
      <c r="C40" s="69">
        <v>5.3199999999999997E-2</v>
      </c>
      <c r="D40" s="111" t="s">
        <v>46</v>
      </c>
      <c r="E40" s="72">
        <f>E35</f>
        <v>1933.6</v>
      </c>
      <c r="F40" s="99">
        <f>ROUND(E40*C40,2)</f>
        <v>102.87</v>
      </c>
      <c r="G40" s="1"/>
    </row>
    <row r="41" spans="1:7" ht="87" customHeight="1">
      <c r="A41" s="102"/>
      <c r="B41" s="104"/>
      <c r="C41" s="110"/>
      <c r="D41" s="95"/>
      <c r="E41" s="112"/>
      <c r="F41" s="100"/>
      <c r="G41" s="1"/>
    </row>
    <row r="42" spans="1:7" ht="96" customHeight="1">
      <c r="A42" s="12" t="s">
        <v>22</v>
      </c>
      <c r="B42" s="13" t="s">
        <v>94</v>
      </c>
      <c r="C42" s="54">
        <v>5.3199999999999997E-2</v>
      </c>
      <c r="D42" s="13">
        <v>0.78949999999999998</v>
      </c>
      <c r="E42" s="15">
        <f>E35</f>
        <v>1933.6</v>
      </c>
      <c r="F42" s="14">
        <f>ROUND(E42*D42*C42,2)</f>
        <v>81.209999999999994</v>
      </c>
    </row>
    <row r="43" spans="1:7" ht="100.9" customHeight="1">
      <c r="A43" s="12" t="s">
        <v>23</v>
      </c>
      <c r="B43" s="13" t="s">
        <v>94</v>
      </c>
      <c r="C43" s="63">
        <v>3.2800000000000003E-2</v>
      </c>
      <c r="D43" s="13" t="s">
        <v>46</v>
      </c>
      <c r="E43" s="15">
        <f>E39</f>
        <v>1933.6</v>
      </c>
      <c r="F43" s="14">
        <f>ROUND(E43*C43,2)</f>
        <v>63.42</v>
      </c>
      <c r="G43" s="1"/>
    </row>
    <row r="44" spans="1:7" ht="16.899999999999999" customHeight="1">
      <c r="A44" s="101" t="s">
        <v>24</v>
      </c>
      <c r="B44" s="103" t="s">
        <v>93</v>
      </c>
      <c r="C44" s="69">
        <v>3.2800000000000003E-2</v>
      </c>
      <c r="D44" s="69" t="s">
        <v>46</v>
      </c>
      <c r="E44" s="72">
        <f>E39</f>
        <v>1933.6</v>
      </c>
      <c r="F44" s="99">
        <f>ROUND(E44*C44,2)</f>
        <v>63.42</v>
      </c>
      <c r="G44" s="1"/>
    </row>
    <row r="45" spans="1:7" ht="81.599999999999994" customHeight="1">
      <c r="A45" s="102"/>
      <c r="B45" s="104"/>
      <c r="C45" s="110"/>
      <c r="D45" s="113"/>
      <c r="E45" s="112"/>
      <c r="F45" s="100"/>
      <c r="G45" s="1"/>
    </row>
    <row r="46" spans="1:7" ht="97.9" customHeight="1">
      <c r="A46" s="12" t="s">
        <v>57</v>
      </c>
      <c r="B46" s="13" t="s">
        <v>94</v>
      </c>
      <c r="C46" s="63">
        <v>2.9399999999999999E-2</v>
      </c>
      <c r="D46" s="63">
        <v>0.97619999999999996</v>
      </c>
      <c r="E46" s="15">
        <f>E43</f>
        <v>1933.6</v>
      </c>
      <c r="F46" s="14">
        <f>ROUND(E46*D46*C46,2)</f>
        <v>55.49</v>
      </c>
      <c r="G46" s="1"/>
    </row>
    <row r="47" spans="1:7" ht="16.899999999999999" customHeight="1">
      <c r="A47" s="101" t="s">
        <v>58</v>
      </c>
      <c r="B47" s="103" t="s">
        <v>93</v>
      </c>
      <c r="C47" s="69">
        <v>2.87E-2</v>
      </c>
      <c r="D47" s="69" t="s">
        <v>46</v>
      </c>
      <c r="E47" s="72">
        <f>E43</f>
        <v>1933.6</v>
      </c>
      <c r="F47" s="99">
        <f>ROUND(E47*C47,2)</f>
        <v>55.49</v>
      </c>
      <c r="G47" s="1"/>
    </row>
    <row r="48" spans="1:7" ht="78.75" customHeight="1">
      <c r="A48" s="102"/>
      <c r="B48" s="104"/>
      <c r="C48" s="110"/>
      <c r="D48" s="113"/>
      <c r="E48" s="112"/>
      <c r="F48" s="100"/>
      <c r="G48" s="1"/>
    </row>
    <row r="49" spans="1:9" ht="99" customHeight="1">
      <c r="A49" s="12" t="s">
        <v>59</v>
      </c>
      <c r="B49" s="13" t="s">
        <v>94</v>
      </c>
      <c r="C49" s="63">
        <v>2.9399999999999999E-2</v>
      </c>
      <c r="D49" s="63">
        <v>0.97599999999999998</v>
      </c>
      <c r="E49" s="15">
        <f>E46</f>
        <v>1933.6</v>
      </c>
      <c r="F49" s="14">
        <f>ROUND(E49*D49*C49,2)</f>
        <v>55.48</v>
      </c>
      <c r="G49" s="1"/>
    </row>
    <row r="50" spans="1:9" ht="16.149999999999999" customHeight="1">
      <c r="A50" s="101" t="s">
        <v>25</v>
      </c>
      <c r="B50" s="103" t="s">
        <v>93</v>
      </c>
      <c r="C50" s="105">
        <v>2.5999999999999999E-2</v>
      </c>
      <c r="D50" s="105" t="s">
        <v>46</v>
      </c>
      <c r="E50" s="72">
        <f>E46</f>
        <v>1933.6</v>
      </c>
      <c r="F50" s="72">
        <f>ROUND(E50*C50,2)</f>
        <v>50.27</v>
      </c>
    </row>
    <row r="51" spans="1:9" ht="80.25" customHeight="1">
      <c r="A51" s="102"/>
      <c r="B51" s="104"/>
      <c r="C51" s="106"/>
      <c r="D51" s="114"/>
      <c r="E51" s="108"/>
      <c r="F51" s="109"/>
    </row>
    <row r="52" spans="1:9" ht="96" customHeight="1">
      <c r="A52" s="12" t="s">
        <v>26</v>
      </c>
      <c r="B52" s="13" t="s">
        <v>94</v>
      </c>
      <c r="C52" s="13">
        <v>2.7300000000000001E-2</v>
      </c>
      <c r="D52" s="13" t="s">
        <v>46</v>
      </c>
      <c r="E52" s="15">
        <f>E50</f>
        <v>1933.6</v>
      </c>
      <c r="F52" s="67">
        <f>ROUND(E52*C52,2)</f>
        <v>52.79</v>
      </c>
    </row>
    <row r="53" spans="1:9" ht="96" customHeight="1">
      <c r="A53" s="12" t="s">
        <v>27</v>
      </c>
      <c r="B53" s="13" t="s">
        <v>94</v>
      </c>
      <c r="C53" s="13">
        <v>2.86E-2</v>
      </c>
      <c r="D53" s="13">
        <v>0.87060000000000004</v>
      </c>
      <c r="E53" s="15">
        <f>E50</f>
        <v>1933.6</v>
      </c>
      <c r="F53" s="65">
        <f>ROUND(E53*D53*C53,2)</f>
        <v>48.15</v>
      </c>
    </row>
    <row r="54" spans="1:9" ht="103.15" customHeight="1">
      <c r="A54" s="12" t="s">
        <v>28</v>
      </c>
      <c r="B54" s="13" t="s">
        <v>94</v>
      </c>
      <c r="C54" s="63">
        <v>2.5899999999999999E-2</v>
      </c>
      <c r="D54" s="63" t="s">
        <v>46</v>
      </c>
      <c r="E54" s="15">
        <f>E50</f>
        <v>1933.6</v>
      </c>
      <c r="F54" s="14">
        <f>ROUND(E54*C54,2)</f>
        <v>50.08</v>
      </c>
      <c r="G54" s="1"/>
    </row>
    <row r="55" spans="1:9" ht="16.899999999999999" customHeight="1">
      <c r="A55" s="101" t="s">
        <v>29</v>
      </c>
      <c r="B55" s="103" t="s">
        <v>93</v>
      </c>
      <c r="C55" s="69">
        <v>2.7199999999999998E-2</v>
      </c>
      <c r="D55" s="69">
        <v>0.77939999999999998</v>
      </c>
      <c r="E55" s="72">
        <f>E50</f>
        <v>1933.6</v>
      </c>
      <c r="F55" s="99">
        <f>ROUND(E55*D55*C55,2)</f>
        <v>40.99</v>
      </c>
      <c r="G55" s="1"/>
    </row>
    <row r="56" spans="1:9" ht="78.75" customHeight="1">
      <c r="A56" s="102"/>
      <c r="B56" s="104"/>
      <c r="C56" s="110"/>
      <c r="D56" s="113"/>
      <c r="E56" s="112"/>
      <c r="F56" s="100"/>
      <c r="G56" s="1"/>
    </row>
    <row r="57" spans="1:9" ht="99" customHeight="1">
      <c r="A57" s="12" t="s">
        <v>30</v>
      </c>
      <c r="B57" s="13" t="s">
        <v>94</v>
      </c>
      <c r="C57" s="54">
        <v>2.86E-2</v>
      </c>
      <c r="D57" s="13">
        <v>0.74129999999999996</v>
      </c>
      <c r="E57" s="15">
        <f>E50</f>
        <v>1933.6</v>
      </c>
      <c r="F57" s="15">
        <f>ROUND(E57*D57*C57,2)</f>
        <v>40.99</v>
      </c>
    </row>
    <row r="58" spans="1:9" ht="97.5" customHeight="1">
      <c r="A58" s="12" t="s">
        <v>31</v>
      </c>
      <c r="B58" s="13" t="s">
        <v>94</v>
      </c>
      <c r="C58" s="63">
        <v>2.7E-2</v>
      </c>
      <c r="D58" s="63">
        <v>0.77410000000000001</v>
      </c>
      <c r="E58" s="15">
        <f>E54</f>
        <v>1933.6</v>
      </c>
      <c r="F58" s="14">
        <f>ROUND(E58*D58*C58,2)</f>
        <v>40.409999999999997</v>
      </c>
      <c r="G58" s="1"/>
    </row>
    <row r="59" spans="1:9" ht="16.899999999999999" customHeight="1">
      <c r="A59" s="101" t="s">
        <v>32</v>
      </c>
      <c r="B59" s="103" t="s">
        <v>93</v>
      </c>
      <c r="C59" s="69">
        <v>2.7400000000000001E-2</v>
      </c>
      <c r="D59" s="69">
        <v>0.76280000000000003</v>
      </c>
      <c r="E59" s="72">
        <f>E54</f>
        <v>1933.6</v>
      </c>
      <c r="F59" s="115">
        <f>ROUND(E59*D59*C59,2)</f>
        <v>40.409999999999997</v>
      </c>
      <c r="G59" s="1"/>
    </row>
    <row r="60" spans="1:9" ht="81" customHeight="1">
      <c r="A60" s="102"/>
      <c r="B60" s="104"/>
      <c r="C60" s="110"/>
      <c r="D60" s="113"/>
      <c r="E60" s="112"/>
      <c r="F60" s="116"/>
      <c r="G60" s="1"/>
    </row>
    <row r="61" spans="1:9" ht="97.5" customHeight="1">
      <c r="A61" s="12" t="s">
        <v>60</v>
      </c>
      <c r="B61" s="13" t="s">
        <v>94</v>
      </c>
      <c r="C61" s="63">
        <v>2.2100000000000002E-2</v>
      </c>
      <c r="D61" s="63">
        <v>0.81899999999999995</v>
      </c>
      <c r="E61" s="15">
        <f>E58</f>
        <v>1933.6</v>
      </c>
      <c r="F61" s="14">
        <f>ROUND(E61*D61*C61,2)</f>
        <v>35</v>
      </c>
      <c r="G61" s="1"/>
    </row>
    <row r="62" spans="1:9" ht="16.899999999999999" customHeight="1">
      <c r="A62" s="101" t="s">
        <v>61</v>
      </c>
      <c r="B62" s="103" t="s">
        <v>93</v>
      </c>
      <c r="C62" s="69">
        <v>2.29E-2</v>
      </c>
      <c r="D62" s="117">
        <v>0.79039999999999999</v>
      </c>
      <c r="E62" s="72">
        <f>E58</f>
        <v>1933.6</v>
      </c>
      <c r="F62" s="99">
        <f>ROUND(E62*D62*C62,2)</f>
        <v>35</v>
      </c>
      <c r="G62" s="1"/>
    </row>
    <row r="63" spans="1:9" ht="81" customHeight="1">
      <c r="A63" s="102"/>
      <c r="B63" s="104"/>
      <c r="C63" s="110"/>
      <c r="D63" s="118"/>
      <c r="E63" s="112"/>
      <c r="F63" s="100"/>
      <c r="G63" s="1"/>
      <c r="I63" s="56"/>
    </row>
    <row r="64" spans="1:9" ht="32.25" customHeight="1">
      <c r="A64" s="12" t="s">
        <v>62</v>
      </c>
      <c r="B64" s="13" t="s">
        <v>9</v>
      </c>
      <c r="C64" s="13" t="s">
        <v>3</v>
      </c>
      <c r="D64" s="13" t="s">
        <v>46</v>
      </c>
      <c r="E64" s="15">
        <f>E35</f>
        <v>1933.6</v>
      </c>
      <c r="F64" s="14"/>
    </row>
    <row r="65" spans="1:8" ht="23.25" customHeight="1">
      <c r="A65" s="91" t="s">
        <v>10</v>
      </c>
      <c r="B65" s="92"/>
      <c r="C65" s="92"/>
      <c r="D65" s="92"/>
      <c r="E65" s="92"/>
      <c r="F65" s="93"/>
    </row>
    <row r="66" spans="1:8" ht="30.75" customHeight="1">
      <c r="A66" s="91" t="s">
        <v>14</v>
      </c>
      <c r="B66" s="119"/>
      <c r="C66" s="119"/>
      <c r="D66" s="119"/>
      <c r="E66" s="119"/>
      <c r="F66" s="120"/>
    </row>
    <row r="67" spans="1:8" ht="106.15" customHeight="1">
      <c r="A67" s="12" t="s">
        <v>95</v>
      </c>
      <c r="B67" s="13" t="s">
        <v>44</v>
      </c>
      <c r="C67" s="55">
        <v>3.4609999999999999</v>
      </c>
      <c r="D67" s="55" t="s">
        <v>46</v>
      </c>
      <c r="E67" s="28">
        <f>E9</f>
        <v>103.28</v>
      </c>
      <c r="F67" s="29">
        <f>ROUND(E67*C67,2)</f>
        <v>357.45</v>
      </c>
    </row>
    <row r="68" spans="1:8" ht="108.6" customHeight="1">
      <c r="A68" s="9" t="s">
        <v>96</v>
      </c>
      <c r="B68" s="13" t="s">
        <v>44</v>
      </c>
      <c r="C68" s="55">
        <v>3.4609999999999999</v>
      </c>
      <c r="D68" s="55">
        <v>0.98760000000000003</v>
      </c>
      <c r="E68" s="28">
        <f>E9</f>
        <v>103.28</v>
      </c>
      <c r="F68" s="29">
        <f>ROUND(E68*D68*C68,2)</f>
        <v>353.02</v>
      </c>
    </row>
    <row r="69" spans="1:8" ht="117" customHeight="1">
      <c r="A69" s="12" t="s">
        <v>97</v>
      </c>
      <c r="B69" s="13" t="s">
        <v>44</v>
      </c>
      <c r="C69" s="55">
        <v>1.637</v>
      </c>
      <c r="D69" s="55" t="s">
        <v>46</v>
      </c>
      <c r="E69" s="28">
        <f>E9</f>
        <v>103.28</v>
      </c>
      <c r="F69" s="29">
        <f>ROUND(E69*C69,2)</f>
        <v>169.07</v>
      </c>
    </row>
    <row r="70" spans="1:8" ht="159.75" customHeight="1">
      <c r="A70" s="12" t="s">
        <v>53</v>
      </c>
      <c r="B70" s="13" t="s">
        <v>98</v>
      </c>
      <c r="C70" s="14">
        <v>3.2000000000000001E-2</v>
      </c>
      <c r="D70" s="14" t="s">
        <v>46</v>
      </c>
      <c r="E70" s="14">
        <f>E67</f>
        <v>103.28</v>
      </c>
      <c r="F70" s="15">
        <f>ROUND(C70*E70,2)</f>
        <v>3.3</v>
      </c>
      <c r="G70" s="1"/>
    </row>
    <row r="71" spans="1:8" ht="168.6" customHeight="1">
      <c r="A71" s="12" t="s">
        <v>54</v>
      </c>
      <c r="B71" s="13" t="s">
        <v>98</v>
      </c>
      <c r="C71" s="14">
        <v>3.5999999999999997E-2</v>
      </c>
      <c r="D71" s="14" t="s">
        <v>46</v>
      </c>
      <c r="E71" s="14">
        <f>E67</f>
        <v>103.28</v>
      </c>
      <c r="F71" s="15">
        <f>ROUND(C71*E71,2)</f>
        <v>3.72</v>
      </c>
      <c r="G71" s="1"/>
    </row>
    <row r="72" spans="1:8" ht="160.15" customHeight="1">
      <c r="A72" s="12" t="s">
        <v>55</v>
      </c>
      <c r="B72" s="13" t="s">
        <v>98</v>
      </c>
      <c r="C72" s="14">
        <v>3.1E-2</v>
      </c>
      <c r="D72" s="14" t="s">
        <v>46</v>
      </c>
      <c r="E72" s="14">
        <f>E73</f>
        <v>103.28</v>
      </c>
      <c r="F72" s="15">
        <f>ROUND(C72*E72,2)</f>
        <v>3.2</v>
      </c>
      <c r="G72" s="1"/>
      <c r="H72" s="56"/>
    </row>
    <row r="73" spans="1:8" ht="48.6" customHeight="1">
      <c r="A73" s="16" t="s">
        <v>56</v>
      </c>
      <c r="B73" s="14" t="s">
        <v>45</v>
      </c>
      <c r="C73" s="18" t="s">
        <v>3</v>
      </c>
      <c r="D73" s="18"/>
      <c r="E73" s="19">
        <f>E67</f>
        <v>103.28</v>
      </c>
      <c r="F73" s="21"/>
      <c r="G73" s="1"/>
    </row>
    <row r="74" spans="1:8" ht="43.9" customHeight="1">
      <c r="A74" s="121" t="s">
        <v>15</v>
      </c>
      <c r="B74" s="122"/>
      <c r="C74" s="122"/>
      <c r="D74" s="122"/>
      <c r="E74" s="122"/>
      <c r="F74" s="123"/>
      <c r="G74" s="1"/>
    </row>
    <row r="75" spans="1:8" ht="39" customHeight="1">
      <c r="A75" s="124" t="s">
        <v>33</v>
      </c>
      <c r="B75" s="125"/>
      <c r="C75" s="125"/>
      <c r="D75" s="125"/>
      <c r="E75" s="125"/>
      <c r="F75" s="126"/>
      <c r="G75" s="1"/>
    </row>
    <row r="76" spans="1:8" ht="19.149999999999999" customHeight="1">
      <c r="A76" s="127" t="s">
        <v>34</v>
      </c>
      <c r="B76" s="127"/>
      <c r="C76" s="127"/>
      <c r="D76" s="127"/>
      <c r="E76" s="127"/>
      <c r="F76" s="127"/>
    </row>
    <row r="77" spans="1:8" ht="74.45" customHeight="1">
      <c r="A77" s="60" t="s">
        <v>65</v>
      </c>
      <c r="B77" s="53" t="s">
        <v>63</v>
      </c>
      <c r="C77" s="13">
        <v>0.1002</v>
      </c>
      <c r="D77" s="13">
        <v>0.52390000000000003</v>
      </c>
      <c r="E77" s="15">
        <f>E44</f>
        <v>1933.6</v>
      </c>
      <c r="F77" s="15">
        <f>ROUND(C77*D77*E77,2)</f>
        <v>101.5</v>
      </c>
      <c r="G77" s="1"/>
    </row>
    <row r="78" spans="1:8" ht="64.900000000000006" customHeight="1">
      <c r="A78" s="61" t="s">
        <v>66</v>
      </c>
      <c r="B78" s="53" t="s">
        <v>63</v>
      </c>
      <c r="C78" s="13">
        <v>7.4099999999999999E-2</v>
      </c>
      <c r="D78" s="13">
        <v>0.70850000000000002</v>
      </c>
      <c r="E78" s="15">
        <f>E77</f>
        <v>1933.6</v>
      </c>
      <c r="F78" s="15">
        <f>ROUND(C78*D78*E78,2)</f>
        <v>101.51</v>
      </c>
      <c r="G78" s="1"/>
    </row>
    <row r="79" spans="1:8" ht="150" customHeight="1">
      <c r="A79" s="12" t="s">
        <v>67</v>
      </c>
      <c r="B79" s="13" t="s">
        <v>64</v>
      </c>
      <c r="C79" s="55">
        <f>3.461*C77</f>
        <v>0.34679219999999999</v>
      </c>
      <c r="D79" s="55">
        <f>D77</f>
        <v>0.52390000000000003</v>
      </c>
      <c r="E79" s="29">
        <f>E77</f>
        <v>1933.6</v>
      </c>
      <c r="F79" s="29">
        <f t="shared" ref="F79:F84" si="2">ROUND(E79*D79*C79,2)</f>
        <v>351.31</v>
      </c>
      <c r="G79" s="1"/>
    </row>
    <row r="80" spans="1:8" ht="146.44999999999999" customHeight="1">
      <c r="A80" s="12" t="s">
        <v>68</v>
      </c>
      <c r="B80" s="13" t="s">
        <v>64</v>
      </c>
      <c r="C80" s="55">
        <f>3.461*C78</f>
        <v>0.25646009999999997</v>
      </c>
      <c r="D80" s="55">
        <v>0.70850000000000002</v>
      </c>
      <c r="E80" s="29">
        <f>E79</f>
        <v>1933.6</v>
      </c>
      <c r="F80" s="29">
        <f t="shared" si="2"/>
        <v>351.34</v>
      </c>
      <c r="G80" s="1"/>
    </row>
    <row r="81" spans="1:7" ht="147.6" customHeight="1">
      <c r="A81" s="9" t="s">
        <v>70</v>
      </c>
      <c r="B81" s="13" t="s">
        <v>109</v>
      </c>
      <c r="C81" s="55">
        <f>3.461*C77*D68</f>
        <v>0.34249197671999998</v>
      </c>
      <c r="D81" s="55">
        <f>D77</f>
        <v>0.52390000000000003</v>
      </c>
      <c r="E81" s="29">
        <f>E80</f>
        <v>1933.6</v>
      </c>
      <c r="F81" s="29">
        <f t="shared" si="2"/>
        <v>346.95</v>
      </c>
      <c r="G81" s="1"/>
    </row>
    <row r="82" spans="1:7" ht="129.6" customHeight="1">
      <c r="A82" s="9" t="s">
        <v>71</v>
      </c>
      <c r="B82" s="13" t="s">
        <v>109</v>
      </c>
      <c r="C82" s="55">
        <f>3.461*C78*D68</f>
        <v>0.25327999475999996</v>
      </c>
      <c r="D82" s="55">
        <v>0.70850000000000002</v>
      </c>
      <c r="E82" s="29">
        <f>E81</f>
        <v>1933.6</v>
      </c>
      <c r="F82" s="29">
        <f>ROUND(E82*D82*C82,2)</f>
        <v>346.98</v>
      </c>
      <c r="G82" s="1"/>
    </row>
    <row r="83" spans="1:7" ht="154.9" customHeight="1">
      <c r="A83" s="12" t="s">
        <v>72</v>
      </c>
      <c r="B83" s="13" t="s">
        <v>69</v>
      </c>
      <c r="C83" s="55">
        <f>1.637*C77</f>
        <v>0.16402739999999999</v>
      </c>
      <c r="D83" s="55">
        <f>D77</f>
        <v>0.52390000000000003</v>
      </c>
      <c r="E83" s="29">
        <f>E82</f>
        <v>1933.6</v>
      </c>
      <c r="F83" s="29">
        <f t="shared" si="2"/>
        <v>166.16</v>
      </c>
      <c r="G83" s="1"/>
    </row>
    <row r="84" spans="1:7" ht="156" customHeight="1">
      <c r="A84" s="12" t="s">
        <v>73</v>
      </c>
      <c r="B84" s="13" t="s">
        <v>69</v>
      </c>
      <c r="C84" s="55">
        <f>1.637*C78</f>
        <v>0.1213017</v>
      </c>
      <c r="D84" s="55">
        <v>0.70850000000000002</v>
      </c>
      <c r="E84" s="29">
        <f>E83</f>
        <v>1933.6</v>
      </c>
      <c r="F84" s="29">
        <f t="shared" si="2"/>
        <v>166.18</v>
      </c>
      <c r="G84" s="1"/>
    </row>
    <row r="85" spans="1:7" ht="179.45" customHeight="1">
      <c r="A85" s="12" t="s">
        <v>74</v>
      </c>
      <c r="B85" s="13" t="s">
        <v>99</v>
      </c>
      <c r="C85" s="14">
        <f>0.032*C77</f>
        <v>3.2063999999999999E-3</v>
      </c>
      <c r="D85" s="14">
        <f>D77</f>
        <v>0.52390000000000003</v>
      </c>
      <c r="E85" s="15">
        <f>E79</f>
        <v>1933.6</v>
      </c>
      <c r="F85" s="15">
        <f t="shared" ref="F85:F90" si="3">ROUND(C85*D85*E85,2)</f>
        <v>3.25</v>
      </c>
      <c r="G85" s="1"/>
    </row>
    <row r="86" spans="1:7" ht="184.15" customHeight="1">
      <c r="A86" s="12" t="s">
        <v>75</v>
      </c>
      <c r="B86" s="13" t="s">
        <v>99</v>
      </c>
      <c r="C86" s="14">
        <f>0.032*C78</f>
        <v>2.3712E-3</v>
      </c>
      <c r="D86" s="14">
        <v>0.70850000000000002</v>
      </c>
      <c r="E86" s="15">
        <f>E85</f>
        <v>1933.6</v>
      </c>
      <c r="F86" s="15">
        <f t="shared" si="3"/>
        <v>3.25</v>
      </c>
      <c r="G86" s="1"/>
    </row>
    <row r="87" spans="1:7" ht="177" customHeight="1">
      <c r="A87" s="12" t="s">
        <v>76</v>
      </c>
      <c r="B87" s="13" t="s">
        <v>16</v>
      </c>
      <c r="C87" s="14">
        <f>0.036*C77</f>
        <v>3.6071999999999996E-3</v>
      </c>
      <c r="D87" s="14">
        <f>D77</f>
        <v>0.52390000000000003</v>
      </c>
      <c r="E87" s="15">
        <f>E79</f>
        <v>1933.6</v>
      </c>
      <c r="F87" s="15">
        <f t="shared" si="3"/>
        <v>3.65</v>
      </c>
      <c r="G87" s="1"/>
    </row>
    <row r="88" spans="1:7" ht="187.9" customHeight="1">
      <c r="A88" s="12" t="s">
        <v>77</v>
      </c>
      <c r="B88" s="13" t="s">
        <v>100</v>
      </c>
      <c r="C88" s="14">
        <f>0.036*C78</f>
        <v>2.6675999999999996E-3</v>
      </c>
      <c r="D88" s="14">
        <v>0.70850000000000002</v>
      </c>
      <c r="E88" s="15">
        <f>E85</f>
        <v>1933.6</v>
      </c>
      <c r="F88" s="15">
        <f t="shared" si="3"/>
        <v>3.65</v>
      </c>
      <c r="G88" s="1"/>
    </row>
    <row r="89" spans="1:7" ht="187.9" customHeight="1">
      <c r="A89" s="12" t="s">
        <v>78</v>
      </c>
      <c r="B89" s="13" t="s">
        <v>101</v>
      </c>
      <c r="C89" s="14">
        <f>0.031*C77</f>
        <v>3.1061999999999999E-3</v>
      </c>
      <c r="D89" s="14">
        <f>D77</f>
        <v>0.52390000000000003</v>
      </c>
      <c r="E89" s="15">
        <f>E85</f>
        <v>1933.6</v>
      </c>
      <c r="F89" s="15">
        <f t="shared" si="3"/>
        <v>3.15</v>
      </c>
      <c r="G89" s="1"/>
    </row>
    <row r="90" spans="1:7" ht="187.9" customHeight="1">
      <c r="A90" s="12" t="s">
        <v>79</v>
      </c>
      <c r="B90" s="13" t="s">
        <v>102</v>
      </c>
      <c r="C90" s="14">
        <f>0.031*C78</f>
        <v>2.2970999999999998E-3</v>
      </c>
      <c r="D90" s="14">
        <v>0.70850000000000002</v>
      </c>
      <c r="E90" s="15">
        <f>E89</f>
        <v>1933.6</v>
      </c>
      <c r="F90" s="15">
        <f t="shared" si="3"/>
        <v>3.15</v>
      </c>
      <c r="G90" s="1"/>
    </row>
    <row r="93" spans="1:7">
      <c r="E93" s="22"/>
      <c r="F93" s="22"/>
      <c r="G93" s="1"/>
    </row>
    <row r="98" spans="5:7">
      <c r="E98" s="22"/>
      <c r="F98" s="22"/>
      <c r="G98" s="1"/>
    </row>
  </sheetData>
  <mergeCells count="69">
    <mergeCell ref="A65:F65"/>
    <mergeCell ref="A66:F66"/>
    <mergeCell ref="A74:F74"/>
    <mergeCell ref="A75:F75"/>
    <mergeCell ref="A76:F76"/>
    <mergeCell ref="F62:F63"/>
    <mergeCell ref="A59:A60"/>
    <mergeCell ref="B59:B60"/>
    <mergeCell ref="C59:C60"/>
    <mergeCell ref="D59:D60"/>
    <mergeCell ref="E59:E60"/>
    <mergeCell ref="F59:F60"/>
    <mergeCell ref="A62:A63"/>
    <mergeCell ref="B62:B63"/>
    <mergeCell ref="C62:C63"/>
    <mergeCell ref="D62:D63"/>
    <mergeCell ref="E62:E63"/>
    <mergeCell ref="F55:F56"/>
    <mergeCell ref="A50:A51"/>
    <mergeCell ref="B50:B51"/>
    <mergeCell ref="C50:C51"/>
    <mergeCell ref="D50:D51"/>
    <mergeCell ref="E50:E51"/>
    <mergeCell ref="F50:F51"/>
    <mergeCell ref="A55:A56"/>
    <mergeCell ref="B55:B56"/>
    <mergeCell ref="C55:C56"/>
    <mergeCell ref="D55:D56"/>
    <mergeCell ref="E55:E56"/>
    <mergeCell ref="F47:F48"/>
    <mergeCell ref="A44:A45"/>
    <mergeCell ref="B44:B45"/>
    <mergeCell ref="C44:C45"/>
    <mergeCell ref="D44:D45"/>
    <mergeCell ref="E44:E45"/>
    <mergeCell ref="F44:F45"/>
    <mergeCell ref="A47:A48"/>
    <mergeCell ref="B47:B48"/>
    <mergeCell ref="C47:C48"/>
    <mergeCell ref="D47:D48"/>
    <mergeCell ref="E47:E48"/>
    <mergeCell ref="F40:F41"/>
    <mergeCell ref="A34:F34"/>
    <mergeCell ref="A35:A36"/>
    <mergeCell ref="B35:B36"/>
    <mergeCell ref="C35:C36"/>
    <mergeCell ref="D35:D36"/>
    <mergeCell ref="E35:E36"/>
    <mergeCell ref="F35:F36"/>
    <mergeCell ref="A40:A41"/>
    <mergeCell ref="B40:B41"/>
    <mergeCell ref="C40:C41"/>
    <mergeCell ref="D40:D41"/>
    <mergeCell ref="E40:E41"/>
    <mergeCell ref="B24:B28"/>
    <mergeCell ref="E24:E28"/>
    <mergeCell ref="A1:F1"/>
    <mergeCell ref="A2:A5"/>
    <mergeCell ref="B2:C3"/>
    <mergeCell ref="D2:D5"/>
    <mergeCell ref="E2:E5"/>
    <mergeCell ref="F2:F5"/>
    <mergeCell ref="B4:B5"/>
    <mergeCell ref="C4:C5"/>
    <mergeCell ref="A7:F7"/>
    <mergeCell ref="A8:F8"/>
    <mergeCell ref="B9:B15"/>
    <mergeCell ref="E9:E14"/>
    <mergeCell ref="A23:F23"/>
  </mergeCells>
  <printOptions horizontalCentered="1"/>
  <pageMargins left="0.78740157480314965" right="0.39370078740157483" top="0.39370078740157483" bottom="0.19685039370078741" header="0" footer="0"/>
  <pageSetup paperSize="9" scale="75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6600FF"/>
  </sheetPr>
  <dimension ref="A1:F51"/>
  <sheetViews>
    <sheetView view="pageBreakPreview" zoomScaleSheetLayoutView="100" workbookViewId="0">
      <selection activeCell="K8" sqref="K8"/>
    </sheetView>
  </sheetViews>
  <sheetFormatPr defaultRowHeight="12.75"/>
  <cols>
    <col min="1" max="1" width="26.42578125" style="30" customWidth="1"/>
    <col min="2" max="2" width="13.7109375" style="30" customWidth="1"/>
    <col min="3" max="3" width="11.140625" style="30" customWidth="1"/>
    <col min="4" max="4" width="16.85546875" style="30" customWidth="1"/>
    <col min="5" max="5" width="17" style="30" customWidth="1"/>
    <col min="6" max="6" width="11.7109375" style="30" bestFit="1" customWidth="1"/>
    <col min="7" max="256" width="9.140625" style="30"/>
    <col min="257" max="257" width="42" style="30" customWidth="1"/>
    <col min="258" max="258" width="14.7109375" style="30" customWidth="1"/>
    <col min="259" max="259" width="11.5703125" style="30" customWidth="1"/>
    <col min="260" max="260" width="14.85546875" style="30" customWidth="1"/>
    <col min="261" max="261" width="14.28515625" style="30" customWidth="1"/>
    <col min="262" max="262" width="11.7109375" style="30" bestFit="1" customWidth="1"/>
    <col min="263" max="512" width="9.140625" style="30"/>
    <col min="513" max="513" width="42" style="30" customWidth="1"/>
    <col min="514" max="514" width="14.7109375" style="30" customWidth="1"/>
    <col min="515" max="515" width="11.5703125" style="30" customWidth="1"/>
    <col min="516" max="516" width="14.85546875" style="30" customWidth="1"/>
    <col min="517" max="517" width="14.28515625" style="30" customWidth="1"/>
    <col min="518" max="518" width="11.7109375" style="30" bestFit="1" customWidth="1"/>
    <col min="519" max="768" width="9.140625" style="30"/>
    <col min="769" max="769" width="42" style="30" customWidth="1"/>
    <col min="770" max="770" width="14.7109375" style="30" customWidth="1"/>
    <col min="771" max="771" width="11.5703125" style="30" customWidth="1"/>
    <col min="772" max="772" width="14.85546875" style="30" customWidth="1"/>
    <col min="773" max="773" width="14.28515625" style="30" customWidth="1"/>
    <col min="774" max="774" width="11.7109375" style="30" bestFit="1" customWidth="1"/>
    <col min="775" max="1024" width="9.140625" style="30"/>
    <col min="1025" max="1025" width="42" style="30" customWidth="1"/>
    <col min="1026" max="1026" width="14.7109375" style="30" customWidth="1"/>
    <col min="1027" max="1027" width="11.5703125" style="30" customWidth="1"/>
    <col min="1028" max="1028" width="14.85546875" style="30" customWidth="1"/>
    <col min="1029" max="1029" width="14.28515625" style="30" customWidth="1"/>
    <col min="1030" max="1030" width="11.7109375" style="30" bestFit="1" customWidth="1"/>
    <col min="1031" max="1280" width="9.140625" style="30"/>
    <col min="1281" max="1281" width="42" style="30" customWidth="1"/>
    <col min="1282" max="1282" width="14.7109375" style="30" customWidth="1"/>
    <col min="1283" max="1283" width="11.5703125" style="30" customWidth="1"/>
    <col min="1284" max="1284" width="14.85546875" style="30" customWidth="1"/>
    <col min="1285" max="1285" width="14.28515625" style="30" customWidth="1"/>
    <col min="1286" max="1286" width="11.7109375" style="30" bestFit="1" customWidth="1"/>
    <col min="1287" max="1536" width="9.140625" style="30"/>
    <col min="1537" max="1537" width="42" style="30" customWidth="1"/>
    <col min="1538" max="1538" width="14.7109375" style="30" customWidth="1"/>
    <col min="1539" max="1539" width="11.5703125" style="30" customWidth="1"/>
    <col min="1540" max="1540" width="14.85546875" style="30" customWidth="1"/>
    <col min="1541" max="1541" width="14.28515625" style="30" customWidth="1"/>
    <col min="1542" max="1542" width="11.7109375" style="30" bestFit="1" customWidth="1"/>
    <col min="1543" max="1792" width="9.140625" style="30"/>
    <col min="1793" max="1793" width="42" style="30" customWidth="1"/>
    <col min="1794" max="1794" width="14.7109375" style="30" customWidth="1"/>
    <col min="1795" max="1795" width="11.5703125" style="30" customWidth="1"/>
    <col min="1796" max="1796" width="14.85546875" style="30" customWidth="1"/>
    <col min="1797" max="1797" width="14.28515625" style="30" customWidth="1"/>
    <col min="1798" max="1798" width="11.7109375" style="30" bestFit="1" customWidth="1"/>
    <col min="1799" max="2048" width="9.140625" style="30"/>
    <col min="2049" max="2049" width="42" style="30" customWidth="1"/>
    <col min="2050" max="2050" width="14.7109375" style="30" customWidth="1"/>
    <col min="2051" max="2051" width="11.5703125" style="30" customWidth="1"/>
    <col min="2052" max="2052" width="14.85546875" style="30" customWidth="1"/>
    <col min="2053" max="2053" width="14.28515625" style="30" customWidth="1"/>
    <col min="2054" max="2054" width="11.7109375" style="30" bestFit="1" customWidth="1"/>
    <col min="2055" max="2304" width="9.140625" style="30"/>
    <col min="2305" max="2305" width="42" style="30" customWidth="1"/>
    <col min="2306" max="2306" width="14.7109375" style="30" customWidth="1"/>
    <col min="2307" max="2307" width="11.5703125" style="30" customWidth="1"/>
    <col min="2308" max="2308" width="14.85546875" style="30" customWidth="1"/>
    <col min="2309" max="2309" width="14.28515625" style="30" customWidth="1"/>
    <col min="2310" max="2310" width="11.7109375" style="30" bestFit="1" customWidth="1"/>
    <col min="2311" max="2560" width="9.140625" style="30"/>
    <col min="2561" max="2561" width="42" style="30" customWidth="1"/>
    <col min="2562" max="2562" width="14.7109375" style="30" customWidth="1"/>
    <col min="2563" max="2563" width="11.5703125" style="30" customWidth="1"/>
    <col min="2564" max="2564" width="14.85546875" style="30" customWidth="1"/>
    <col min="2565" max="2565" width="14.28515625" style="30" customWidth="1"/>
    <col min="2566" max="2566" width="11.7109375" style="30" bestFit="1" customWidth="1"/>
    <col min="2567" max="2816" width="9.140625" style="30"/>
    <col min="2817" max="2817" width="42" style="30" customWidth="1"/>
    <col min="2818" max="2818" width="14.7109375" style="30" customWidth="1"/>
    <col min="2819" max="2819" width="11.5703125" style="30" customWidth="1"/>
    <col min="2820" max="2820" width="14.85546875" style="30" customWidth="1"/>
    <col min="2821" max="2821" width="14.28515625" style="30" customWidth="1"/>
    <col min="2822" max="2822" width="11.7109375" style="30" bestFit="1" customWidth="1"/>
    <col min="2823" max="3072" width="9.140625" style="30"/>
    <col min="3073" max="3073" width="42" style="30" customWidth="1"/>
    <col min="3074" max="3074" width="14.7109375" style="30" customWidth="1"/>
    <col min="3075" max="3075" width="11.5703125" style="30" customWidth="1"/>
    <col min="3076" max="3076" width="14.85546875" style="30" customWidth="1"/>
    <col min="3077" max="3077" width="14.28515625" style="30" customWidth="1"/>
    <col min="3078" max="3078" width="11.7109375" style="30" bestFit="1" customWidth="1"/>
    <col min="3079" max="3328" width="9.140625" style="30"/>
    <col min="3329" max="3329" width="42" style="30" customWidth="1"/>
    <col min="3330" max="3330" width="14.7109375" style="30" customWidth="1"/>
    <col min="3331" max="3331" width="11.5703125" style="30" customWidth="1"/>
    <col min="3332" max="3332" width="14.85546875" style="30" customWidth="1"/>
    <col min="3333" max="3333" width="14.28515625" style="30" customWidth="1"/>
    <col min="3334" max="3334" width="11.7109375" style="30" bestFit="1" customWidth="1"/>
    <col min="3335" max="3584" width="9.140625" style="30"/>
    <col min="3585" max="3585" width="42" style="30" customWidth="1"/>
    <col min="3586" max="3586" width="14.7109375" style="30" customWidth="1"/>
    <col min="3587" max="3587" width="11.5703125" style="30" customWidth="1"/>
    <col min="3588" max="3588" width="14.85546875" style="30" customWidth="1"/>
    <col min="3589" max="3589" width="14.28515625" style="30" customWidth="1"/>
    <col min="3590" max="3590" width="11.7109375" style="30" bestFit="1" customWidth="1"/>
    <col min="3591" max="3840" width="9.140625" style="30"/>
    <col min="3841" max="3841" width="42" style="30" customWidth="1"/>
    <col min="3842" max="3842" width="14.7109375" style="30" customWidth="1"/>
    <col min="3843" max="3843" width="11.5703125" style="30" customWidth="1"/>
    <col min="3844" max="3844" width="14.85546875" style="30" customWidth="1"/>
    <col min="3845" max="3845" width="14.28515625" style="30" customWidth="1"/>
    <col min="3846" max="3846" width="11.7109375" style="30" bestFit="1" customWidth="1"/>
    <col min="3847" max="4096" width="9.140625" style="30"/>
    <col min="4097" max="4097" width="42" style="30" customWidth="1"/>
    <col min="4098" max="4098" width="14.7109375" style="30" customWidth="1"/>
    <col min="4099" max="4099" width="11.5703125" style="30" customWidth="1"/>
    <col min="4100" max="4100" width="14.85546875" style="30" customWidth="1"/>
    <col min="4101" max="4101" width="14.28515625" style="30" customWidth="1"/>
    <col min="4102" max="4102" width="11.7109375" style="30" bestFit="1" customWidth="1"/>
    <col min="4103" max="4352" width="9.140625" style="30"/>
    <col min="4353" max="4353" width="42" style="30" customWidth="1"/>
    <col min="4354" max="4354" width="14.7109375" style="30" customWidth="1"/>
    <col min="4355" max="4355" width="11.5703125" style="30" customWidth="1"/>
    <col min="4356" max="4356" width="14.85546875" style="30" customWidth="1"/>
    <col min="4357" max="4357" width="14.28515625" style="30" customWidth="1"/>
    <col min="4358" max="4358" width="11.7109375" style="30" bestFit="1" customWidth="1"/>
    <col min="4359" max="4608" width="9.140625" style="30"/>
    <col min="4609" max="4609" width="42" style="30" customWidth="1"/>
    <col min="4610" max="4610" width="14.7109375" style="30" customWidth="1"/>
    <col min="4611" max="4611" width="11.5703125" style="30" customWidth="1"/>
    <col min="4612" max="4612" width="14.85546875" style="30" customWidth="1"/>
    <col min="4613" max="4613" width="14.28515625" style="30" customWidth="1"/>
    <col min="4614" max="4614" width="11.7109375" style="30" bestFit="1" customWidth="1"/>
    <col min="4615" max="4864" width="9.140625" style="30"/>
    <col min="4865" max="4865" width="42" style="30" customWidth="1"/>
    <col min="4866" max="4866" width="14.7109375" style="30" customWidth="1"/>
    <col min="4867" max="4867" width="11.5703125" style="30" customWidth="1"/>
    <col min="4868" max="4868" width="14.85546875" style="30" customWidth="1"/>
    <col min="4869" max="4869" width="14.28515625" style="30" customWidth="1"/>
    <col min="4870" max="4870" width="11.7109375" style="30" bestFit="1" customWidth="1"/>
    <col min="4871" max="5120" width="9.140625" style="30"/>
    <col min="5121" max="5121" width="42" style="30" customWidth="1"/>
    <col min="5122" max="5122" width="14.7109375" style="30" customWidth="1"/>
    <col min="5123" max="5123" width="11.5703125" style="30" customWidth="1"/>
    <col min="5124" max="5124" width="14.85546875" style="30" customWidth="1"/>
    <col min="5125" max="5125" width="14.28515625" style="30" customWidth="1"/>
    <col min="5126" max="5126" width="11.7109375" style="30" bestFit="1" customWidth="1"/>
    <col min="5127" max="5376" width="9.140625" style="30"/>
    <col min="5377" max="5377" width="42" style="30" customWidth="1"/>
    <col min="5378" max="5378" width="14.7109375" style="30" customWidth="1"/>
    <col min="5379" max="5379" width="11.5703125" style="30" customWidth="1"/>
    <col min="5380" max="5380" width="14.85546875" style="30" customWidth="1"/>
    <col min="5381" max="5381" width="14.28515625" style="30" customWidth="1"/>
    <col min="5382" max="5382" width="11.7109375" style="30" bestFit="1" customWidth="1"/>
    <col min="5383" max="5632" width="9.140625" style="30"/>
    <col min="5633" max="5633" width="42" style="30" customWidth="1"/>
    <col min="5634" max="5634" width="14.7109375" style="30" customWidth="1"/>
    <col min="5635" max="5635" width="11.5703125" style="30" customWidth="1"/>
    <col min="5636" max="5636" width="14.85546875" style="30" customWidth="1"/>
    <col min="5637" max="5637" width="14.28515625" style="30" customWidth="1"/>
    <col min="5638" max="5638" width="11.7109375" style="30" bestFit="1" customWidth="1"/>
    <col min="5639" max="5888" width="9.140625" style="30"/>
    <col min="5889" max="5889" width="42" style="30" customWidth="1"/>
    <col min="5890" max="5890" width="14.7109375" style="30" customWidth="1"/>
    <col min="5891" max="5891" width="11.5703125" style="30" customWidth="1"/>
    <col min="5892" max="5892" width="14.85546875" style="30" customWidth="1"/>
    <col min="5893" max="5893" width="14.28515625" style="30" customWidth="1"/>
    <col min="5894" max="5894" width="11.7109375" style="30" bestFit="1" customWidth="1"/>
    <col min="5895" max="6144" width="9.140625" style="30"/>
    <col min="6145" max="6145" width="42" style="30" customWidth="1"/>
    <col min="6146" max="6146" width="14.7109375" style="30" customWidth="1"/>
    <col min="6147" max="6147" width="11.5703125" style="30" customWidth="1"/>
    <col min="6148" max="6148" width="14.85546875" style="30" customWidth="1"/>
    <col min="6149" max="6149" width="14.28515625" style="30" customWidth="1"/>
    <col min="6150" max="6150" width="11.7109375" style="30" bestFit="1" customWidth="1"/>
    <col min="6151" max="6400" width="9.140625" style="30"/>
    <col min="6401" max="6401" width="42" style="30" customWidth="1"/>
    <col min="6402" max="6402" width="14.7109375" style="30" customWidth="1"/>
    <col min="6403" max="6403" width="11.5703125" style="30" customWidth="1"/>
    <col min="6404" max="6404" width="14.85546875" style="30" customWidth="1"/>
    <col min="6405" max="6405" width="14.28515625" style="30" customWidth="1"/>
    <col min="6406" max="6406" width="11.7109375" style="30" bestFit="1" customWidth="1"/>
    <col min="6407" max="6656" width="9.140625" style="30"/>
    <col min="6657" max="6657" width="42" style="30" customWidth="1"/>
    <col min="6658" max="6658" width="14.7109375" style="30" customWidth="1"/>
    <col min="6659" max="6659" width="11.5703125" style="30" customWidth="1"/>
    <col min="6660" max="6660" width="14.85546875" style="30" customWidth="1"/>
    <col min="6661" max="6661" width="14.28515625" style="30" customWidth="1"/>
    <col min="6662" max="6662" width="11.7109375" style="30" bestFit="1" customWidth="1"/>
    <col min="6663" max="6912" width="9.140625" style="30"/>
    <col min="6913" max="6913" width="42" style="30" customWidth="1"/>
    <col min="6914" max="6914" width="14.7109375" style="30" customWidth="1"/>
    <col min="6915" max="6915" width="11.5703125" style="30" customWidth="1"/>
    <col min="6916" max="6916" width="14.85546875" style="30" customWidth="1"/>
    <col min="6917" max="6917" width="14.28515625" style="30" customWidth="1"/>
    <col min="6918" max="6918" width="11.7109375" style="30" bestFit="1" customWidth="1"/>
    <col min="6919" max="7168" width="9.140625" style="30"/>
    <col min="7169" max="7169" width="42" style="30" customWidth="1"/>
    <col min="7170" max="7170" width="14.7109375" style="30" customWidth="1"/>
    <col min="7171" max="7171" width="11.5703125" style="30" customWidth="1"/>
    <col min="7172" max="7172" width="14.85546875" style="30" customWidth="1"/>
    <col min="7173" max="7173" width="14.28515625" style="30" customWidth="1"/>
    <col min="7174" max="7174" width="11.7109375" style="30" bestFit="1" customWidth="1"/>
    <col min="7175" max="7424" width="9.140625" style="30"/>
    <col min="7425" max="7425" width="42" style="30" customWidth="1"/>
    <col min="7426" max="7426" width="14.7109375" style="30" customWidth="1"/>
    <col min="7427" max="7427" width="11.5703125" style="30" customWidth="1"/>
    <col min="7428" max="7428" width="14.85546875" style="30" customWidth="1"/>
    <col min="7429" max="7429" width="14.28515625" style="30" customWidth="1"/>
    <col min="7430" max="7430" width="11.7109375" style="30" bestFit="1" customWidth="1"/>
    <col min="7431" max="7680" width="9.140625" style="30"/>
    <col min="7681" max="7681" width="42" style="30" customWidth="1"/>
    <col min="7682" max="7682" width="14.7109375" style="30" customWidth="1"/>
    <col min="7683" max="7683" width="11.5703125" style="30" customWidth="1"/>
    <col min="7684" max="7684" width="14.85546875" style="30" customWidth="1"/>
    <col min="7685" max="7685" width="14.28515625" style="30" customWidth="1"/>
    <col min="7686" max="7686" width="11.7109375" style="30" bestFit="1" customWidth="1"/>
    <col min="7687" max="7936" width="9.140625" style="30"/>
    <col min="7937" max="7937" width="42" style="30" customWidth="1"/>
    <col min="7938" max="7938" width="14.7109375" style="30" customWidth="1"/>
    <col min="7939" max="7939" width="11.5703125" style="30" customWidth="1"/>
    <col min="7940" max="7940" width="14.85546875" style="30" customWidth="1"/>
    <col min="7941" max="7941" width="14.28515625" style="30" customWidth="1"/>
    <col min="7942" max="7942" width="11.7109375" style="30" bestFit="1" customWidth="1"/>
    <col min="7943" max="8192" width="9.140625" style="30"/>
    <col min="8193" max="8193" width="42" style="30" customWidth="1"/>
    <col min="8194" max="8194" width="14.7109375" style="30" customWidth="1"/>
    <col min="8195" max="8195" width="11.5703125" style="30" customWidth="1"/>
    <col min="8196" max="8196" width="14.85546875" style="30" customWidth="1"/>
    <col min="8197" max="8197" width="14.28515625" style="30" customWidth="1"/>
    <col min="8198" max="8198" width="11.7109375" style="30" bestFit="1" customWidth="1"/>
    <col min="8199" max="8448" width="9.140625" style="30"/>
    <col min="8449" max="8449" width="42" style="30" customWidth="1"/>
    <col min="8450" max="8450" width="14.7109375" style="30" customWidth="1"/>
    <col min="8451" max="8451" width="11.5703125" style="30" customWidth="1"/>
    <col min="8452" max="8452" width="14.85546875" style="30" customWidth="1"/>
    <col min="8453" max="8453" width="14.28515625" style="30" customWidth="1"/>
    <col min="8454" max="8454" width="11.7109375" style="30" bestFit="1" customWidth="1"/>
    <col min="8455" max="8704" width="9.140625" style="30"/>
    <col min="8705" max="8705" width="42" style="30" customWidth="1"/>
    <col min="8706" max="8706" width="14.7109375" style="30" customWidth="1"/>
    <col min="8707" max="8707" width="11.5703125" style="30" customWidth="1"/>
    <col min="8708" max="8708" width="14.85546875" style="30" customWidth="1"/>
    <col min="8709" max="8709" width="14.28515625" style="30" customWidth="1"/>
    <col min="8710" max="8710" width="11.7109375" style="30" bestFit="1" customWidth="1"/>
    <col min="8711" max="8960" width="9.140625" style="30"/>
    <col min="8961" max="8961" width="42" style="30" customWidth="1"/>
    <col min="8962" max="8962" width="14.7109375" style="30" customWidth="1"/>
    <col min="8963" max="8963" width="11.5703125" style="30" customWidth="1"/>
    <col min="8964" max="8964" width="14.85546875" style="30" customWidth="1"/>
    <col min="8965" max="8965" width="14.28515625" style="30" customWidth="1"/>
    <col min="8966" max="8966" width="11.7109375" style="30" bestFit="1" customWidth="1"/>
    <col min="8967" max="9216" width="9.140625" style="30"/>
    <col min="9217" max="9217" width="42" style="30" customWidth="1"/>
    <col min="9218" max="9218" width="14.7109375" style="30" customWidth="1"/>
    <col min="9219" max="9219" width="11.5703125" style="30" customWidth="1"/>
    <col min="9220" max="9220" width="14.85546875" style="30" customWidth="1"/>
    <col min="9221" max="9221" width="14.28515625" style="30" customWidth="1"/>
    <col min="9222" max="9222" width="11.7109375" style="30" bestFit="1" customWidth="1"/>
    <col min="9223" max="9472" width="9.140625" style="30"/>
    <col min="9473" max="9473" width="42" style="30" customWidth="1"/>
    <col min="9474" max="9474" width="14.7109375" style="30" customWidth="1"/>
    <col min="9475" max="9475" width="11.5703125" style="30" customWidth="1"/>
    <col min="9476" max="9476" width="14.85546875" style="30" customWidth="1"/>
    <col min="9477" max="9477" width="14.28515625" style="30" customWidth="1"/>
    <col min="9478" max="9478" width="11.7109375" style="30" bestFit="1" customWidth="1"/>
    <col min="9479" max="9728" width="9.140625" style="30"/>
    <col min="9729" max="9729" width="42" style="30" customWidth="1"/>
    <col min="9730" max="9730" width="14.7109375" style="30" customWidth="1"/>
    <col min="9731" max="9731" width="11.5703125" style="30" customWidth="1"/>
    <col min="9732" max="9732" width="14.85546875" style="30" customWidth="1"/>
    <col min="9733" max="9733" width="14.28515625" style="30" customWidth="1"/>
    <col min="9734" max="9734" width="11.7109375" style="30" bestFit="1" customWidth="1"/>
    <col min="9735" max="9984" width="9.140625" style="30"/>
    <col min="9985" max="9985" width="42" style="30" customWidth="1"/>
    <col min="9986" max="9986" width="14.7109375" style="30" customWidth="1"/>
    <col min="9987" max="9987" width="11.5703125" style="30" customWidth="1"/>
    <col min="9988" max="9988" width="14.85546875" style="30" customWidth="1"/>
    <col min="9989" max="9989" width="14.28515625" style="30" customWidth="1"/>
    <col min="9990" max="9990" width="11.7109375" style="30" bestFit="1" customWidth="1"/>
    <col min="9991" max="10240" width="9.140625" style="30"/>
    <col min="10241" max="10241" width="42" style="30" customWidth="1"/>
    <col min="10242" max="10242" width="14.7109375" style="30" customWidth="1"/>
    <col min="10243" max="10243" width="11.5703125" style="30" customWidth="1"/>
    <col min="10244" max="10244" width="14.85546875" style="30" customWidth="1"/>
    <col min="10245" max="10245" width="14.28515625" style="30" customWidth="1"/>
    <col min="10246" max="10246" width="11.7109375" style="30" bestFit="1" customWidth="1"/>
    <col min="10247" max="10496" width="9.140625" style="30"/>
    <col min="10497" max="10497" width="42" style="30" customWidth="1"/>
    <col min="10498" max="10498" width="14.7109375" style="30" customWidth="1"/>
    <col min="10499" max="10499" width="11.5703125" style="30" customWidth="1"/>
    <col min="10500" max="10500" width="14.85546875" style="30" customWidth="1"/>
    <col min="10501" max="10501" width="14.28515625" style="30" customWidth="1"/>
    <col min="10502" max="10502" width="11.7109375" style="30" bestFit="1" customWidth="1"/>
    <col min="10503" max="10752" width="9.140625" style="30"/>
    <col min="10753" max="10753" width="42" style="30" customWidth="1"/>
    <col min="10754" max="10754" width="14.7109375" style="30" customWidth="1"/>
    <col min="10755" max="10755" width="11.5703125" style="30" customWidth="1"/>
    <col min="10756" max="10756" width="14.85546875" style="30" customWidth="1"/>
    <col min="10757" max="10757" width="14.28515625" style="30" customWidth="1"/>
    <col min="10758" max="10758" width="11.7109375" style="30" bestFit="1" customWidth="1"/>
    <col min="10759" max="11008" width="9.140625" style="30"/>
    <col min="11009" max="11009" width="42" style="30" customWidth="1"/>
    <col min="11010" max="11010" width="14.7109375" style="30" customWidth="1"/>
    <col min="11011" max="11011" width="11.5703125" style="30" customWidth="1"/>
    <col min="11012" max="11012" width="14.85546875" style="30" customWidth="1"/>
    <col min="11013" max="11013" width="14.28515625" style="30" customWidth="1"/>
    <col min="11014" max="11014" width="11.7109375" style="30" bestFit="1" customWidth="1"/>
    <col min="11015" max="11264" width="9.140625" style="30"/>
    <col min="11265" max="11265" width="42" style="30" customWidth="1"/>
    <col min="11266" max="11266" width="14.7109375" style="30" customWidth="1"/>
    <col min="11267" max="11267" width="11.5703125" style="30" customWidth="1"/>
    <col min="11268" max="11268" width="14.85546875" style="30" customWidth="1"/>
    <col min="11269" max="11269" width="14.28515625" style="30" customWidth="1"/>
    <col min="11270" max="11270" width="11.7109375" style="30" bestFit="1" customWidth="1"/>
    <col min="11271" max="11520" width="9.140625" style="30"/>
    <col min="11521" max="11521" width="42" style="30" customWidth="1"/>
    <col min="11522" max="11522" width="14.7109375" style="30" customWidth="1"/>
    <col min="11523" max="11523" width="11.5703125" style="30" customWidth="1"/>
    <col min="11524" max="11524" width="14.85546875" style="30" customWidth="1"/>
    <col min="11525" max="11525" width="14.28515625" style="30" customWidth="1"/>
    <col min="11526" max="11526" width="11.7109375" style="30" bestFit="1" customWidth="1"/>
    <col min="11527" max="11776" width="9.140625" style="30"/>
    <col min="11777" max="11777" width="42" style="30" customWidth="1"/>
    <col min="11778" max="11778" width="14.7109375" style="30" customWidth="1"/>
    <col min="11779" max="11779" width="11.5703125" style="30" customWidth="1"/>
    <col min="11780" max="11780" width="14.85546875" style="30" customWidth="1"/>
    <col min="11781" max="11781" width="14.28515625" style="30" customWidth="1"/>
    <col min="11782" max="11782" width="11.7109375" style="30" bestFit="1" customWidth="1"/>
    <col min="11783" max="12032" width="9.140625" style="30"/>
    <col min="12033" max="12033" width="42" style="30" customWidth="1"/>
    <col min="12034" max="12034" width="14.7109375" style="30" customWidth="1"/>
    <col min="12035" max="12035" width="11.5703125" style="30" customWidth="1"/>
    <col min="12036" max="12036" width="14.85546875" style="30" customWidth="1"/>
    <col min="12037" max="12037" width="14.28515625" style="30" customWidth="1"/>
    <col min="12038" max="12038" width="11.7109375" style="30" bestFit="1" customWidth="1"/>
    <col min="12039" max="12288" width="9.140625" style="30"/>
    <col min="12289" max="12289" width="42" style="30" customWidth="1"/>
    <col min="12290" max="12290" width="14.7109375" style="30" customWidth="1"/>
    <col min="12291" max="12291" width="11.5703125" style="30" customWidth="1"/>
    <col min="12292" max="12292" width="14.85546875" style="30" customWidth="1"/>
    <col min="12293" max="12293" width="14.28515625" style="30" customWidth="1"/>
    <col min="12294" max="12294" width="11.7109375" style="30" bestFit="1" customWidth="1"/>
    <col min="12295" max="12544" width="9.140625" style="30"/>
    <col min="12545" max="12545" width="42" style="30" customWidth="1"/>
    <col min="12546" max="12546" width="14.7109375" style="30" customWidth="1"/>
    <col min="12547" max="12547" width="11.5703125" style="30" customWidth="1"/>
    <col min="12548" max="12548" width="14.85546875" style="30" customWidth="1"/>
    <col min="12549" max="12549" width="14.28515625" style="30" customWidth="1"/>
    <col min="12550" max="12550" width="11.7109375" style="30" bestFit="1" customWidth="1"/>
    <col min="12551" max="12800" width="9.140625" style="30"/>
    <col min="12801" max="12801" width="42" style="30" customWidth="1"/>
    <col min="12802" max="12802" width="14.7109375" style="30" customWidth="1"/>
    <col min="12803" max="12803" width="11.5703125" style="30" customWidth="1"/>
    <col min="12804" max="12804" width="14.85546875" style="30" customWidth="1"/>
    <col min="12805" max="12805" width="14.28515625" style="30" customWidth="1"/>
    <col min="12806" max="12806" width="11.7109375" style="30" bestFit="1" customWidth="1"/>
    <col min="12807" max="13056" width="9.140625" style="30"/>
    <col min="13057" max="13057" width="42" style="30" customWidth="1"/>
    <col min="13058" max="13058" width="14.7109375" style="30" customWidth="1"/>
    <col min="13059" max="13059" width="11.5703125" style="30" customWidth="1"/>
    <col min="13060" max="13060" width="14.85546875" style="30" customWidth="1"/>
    <col min="13061" max="13061" width="14.28515625" style="30" customWidth="1"/>
    <col min="13062" max="13062" width="11.7109375" style="30" bestFit="1" customWidth="1"/>
    <col min="13063" max="13312" width="9.140625" style="30"/>
    <col min="13313" max="13313" width="42" style="30" customWidth="1"/>
    <col min="13314" max="13314" width="14.7109375" style="30" customWidth="1"/>
    <col min="13315" max="13315" width="11.5703125" style="30" customWidth="1"/>
    <col min="13316" max="13316" width="14.85546875" style="30" customWidth="1"/>
    <col min="13317" max="13317" width="14.28515625" style="30" customWidth="1"/>
    <col min="13318" max="13318" width="11.7109375" style="30" bestFit="1" customWidth="1"/>
    <col min="13319" max="13568" width="9.140625" style="30"/>
    <col min="13569" max="13569" width="42" style="30" customWidth="1"/>
    <col min="13570" max="13570" width="14.7109375" style="30" customWidth="1"/>
    <col min="13571" max="13571" width="11.5703125" style="30" customWidth="1"/>
    <col min="13572" max="13572" width="14.85546875" style="30" customWidth="1"/>
    <col min="13573" max="13573" width="14.28515625" style="30" customWidth="1"/>
    <col min="13574" max="13574" width="11.7109375" style="30" bestFit="1" customWidth="1"/>
    <col min="13575" max="13824" width="9.140625" style="30"/>
    <col min="13825" max="13825" width="42" style="30" customWidth="1"/>
    <col min="13826" max="13826" width="14.7109375" style="30" customWidth="1"/>
    <col min="13827" max="13827" width="11.5703125" style="30" customWidth="1"/>
    <col min="13828" max="13828" width="14.85546875" style="30" customWidth="1"/>
    <col min="13829" max="13829" width="14.28515625" style="30" customWidth="1"/>
    <col min="13830" max="13830" width="11.7109375" style="30" bestFit="1" customWidth="1"/>
    <col min="13831" max="14080" width="9.140625" style="30"/>
    <col min="14081" max="14081" width="42" style="30" customWidth="1"/>
    <col min="14082" max="14082" width="14.7109375" style="30" customWidth="1"/>
    <col min="14083" max="14083" width="11.5703125" style="30" customWidth="1"/>
    <col min="14084" max="14084" width="14.85546875" style="30" customWidth="1"/>
    <col min="14085" max="14085" width="14.28515625" style="30" customWidth="1"/>
    <col min="14086" max="14086" width="11.7109375" style="30" bestFit="1" customWidth="1"/>
    <col min="14087" max="14336" width="9.140625" style="30"/>
    <col min="14337" max="14337" width="42" style="30" customWidth="1"/>
    <col min="14338" max="14338" width="14.7109375" style="30" customWidth="1"/>
    <col min="14339" max="14339" width="11.5703125" style="30" customWidth="1"/>
    <col min="14340" max="14340" width="14.85546875" style="30" customWidth="1"/>
    <col min="14341" max="14341" width="14.28515625" style="30" customWidth="1"/>
    <col min="14342" max="14342" width="11.7109375" style="30" bestFit="1" customWidth="1"/>
    <col min="14343" max="14592" width="9.140625" style="30"/>
    <col min="14593" max="14593" width="42" style="30" customWidth="1"/>
    <col min="14594" max="14594" width="14.7109375" style="30" customWidth="1"/>
    <col min="14595" max="14595" width="11.5703125" style="30" customWidth="1"/>
    <col min="14596" max="14596" width="14.85546875" style="30" customWidth="1"/>
    <col min="14597" max="14597" width="14.28515625" style="30" customWidth="1"/>
    <col min="14598" max="14598" width="11.7109375" style="30" bestFit="1" customWidth="1"/>
    <col min="14599" max="14848" width="9.140625" style="30"/>
    <col min="14849" max="14849" width="42" style="30" customWidth="1"/>
    <col min="14850" max="14850" width="14.7109375" style="30" customWidth="1"/>
    <col min="14851" max="14851" width="11.5703125" style="30" customWidth="1"/>
    <col min="14852" max="14852" width="14.85546875" style="30" customWidth="1"/>
    <col min="14853" max="14853" width="14.28515625" style="30" customWidth="1"/>
    <col min="14854" max="14854" width="11.7109375" style="30" bestFit="1" customWidth="1"/>
    <col min="14855" max="15104" width="9.140625" style="30"/>
    <col min="15105" max="15105" width="42" style="30" customWidth="1"/>
    <col min="15106" max="15106" width="14.7109375" style="30" customWidth="1"/>
    <col min="15107" max="15107" width="11.5703125" style="30" customWidth="1"/>
    <col min="15108" max="15108" width="14.85546875" style="30" customWidth="1"/>
    <col min="15109" max="15109" width="14.28515625" style="30" customWidth="1"/>
    <col min="15110" max="15110" width="11.7109375" style="30" bestFit="1" customWidth="1"/>
    <col min="15111" max="15360" width="9.140625" style="30"/>
    <col min="15361" max="15361" width="42" style="30" customWidth="1"/>
    <col min="15362" max="15362" width="14.7109375" style="30" customWidth="1"/>
    <col min="15363" max="15363" width="11.5703125" style="30" customWidth="1"/>
    <col min="15364" max="15364" width="14.85546875" style="30" customWidth="1"/>
    <col min="15365" max="15365" width="14.28515625" style="30" customWidth="1"/>
    <col min="15366" max="15366" width="11.7109375" style="30" bestFit="1" customWidth="1"/>
    <col min="15367" max="15616" width="9.140625" style="30"/>
    <col min="15617" max="15617" width="42" style="30" customWidth="1"/>
    <col min="15618" max="15618" width="14.7109375" style="30" customWidth="1"/>
    <col min="15619" max="15619" width="11.5703125" style="30" customWidth="1"/>
    <col min="15620" max="15620" width="14.85546875" style="30" customWidth="1"/>
    <col min="15621" max="15621" width="14.28515625" style="30" customWidth="1"/>
    <col min="15622" max="15622" width="11.7109375" style="30" bestFit="1" customWidth="1"/>
    <col min="15623" max="15872" width="9.140625" style="30"/>
    <col min="15873" max="15873" width="42" style="30" customWidth="1"/>
    <col min="15874" max="15874" width="14.7109375" style="30" customWidth="1"/>
    <col min="15875" max="15875" width="11.5703125" style="30" customWidth="1"/>
    <col min="15876" max="15876" width="14.85546875" style="30" customWidth="1"/>
    <col min="15877" max="15877" width="14.28515625" style="30" customWidth="1"/>
    <col min="15878" max="15878" width="11.7109375" style="30" bestFit="1" customWidth="1"/>
    <col min="15879" max="16128" width="9.140625" style="30"/>
    <col min="16129" max="16129" width="42" style="30" customWidth="1"/>
    <col min="16130" max="16130" width="14.7109375" style="30" customWidth="1"/>
    <col min="16131" max="16131" width="11.5703125" style="30" customWidth="1"/>
    <col min="16132" max="16132" width="14.85546875" style="30" customWidth="1"/>
    <col min="16133" max="16133" width="14.28515625" style="30" customWidth="1"/>
    <col min="16134" max="16134" width="11.7109375" style="30" bestFit="1" customWidth="1"/>
    <col min="16135" max="16384" width="9.140625" style="30"/>
  </cols>
  <sheetData>
    <row r="1" spans="1:6" ht="12" customHeight="1">
      <c r="D1" s="135"/>
      <c r="E1" s="135"/>
    </row>
    <row r="2" spans="1:6" ht="49.9" customHeight="1">
      <c r="A2" s="136" t="s">
        <v>123</v>
      </c>
      <c r="B2" s="137"/>
      <c r="C2" s="137"/>
      <c r="D2" s="137"/>
      <c r="E2" s="137"/>
      <c r="F2" s="31"/>
    </row>
    <row r="3" spans="1:6" ht="17.45" customHeight="1">
      <c r="A3" s="83" t="s">
        <v>35</v>
      </c>
      <c r="B3" s="138" t="s">
        <v>0</v>
      </c>
      <c r="C3" s="139"/>
      <c r="D3" s="83" t="s">
        <v>11</v>
      </c>
      <c r="E3" s="83" t="s">
        <v>1</v>
      </c>
      <c r="F3" s="32"/>
    </row>
    <row r="4" spans="1:6" ht="20.45" customHeight="1">
      <c r="A4" s="84"/>
      <c r="B4" s="140"/>
      <c r="C4" s="141"/>
      <c r="D4" s="84"/>
      <c r="E4" s="84"/>
      <c r="F4" s="32"/>
    </row>
    <row r="5" spans="1:6" ht="15.6" customHeight="1">
      <c r="A5" s="84"/>
      <c r="B5" s="142" t="s">
        <v>13</v>
      </c>
      <c r="C5" s="83" t="s">
        <v>2</v>
      </c>
      <c r="D5" s="84"/>
      <c r="E5" s="84"/>
      <c r="F5" s="32"/>
    </row>
    <row r="6" spans="1:6" ht="15.6" customHeight="1">
      <c r="A6" s="85"/>
      <c r="B6" s="143"/>
      <c r="C6" s="85"/>
      <c r="D6" s="85"/>
      <c r="E6" s="85"/>
      <c r="F6" s="32"/>
    </row>
    <row r="7" spans="1:6" ht="28.9" customHeight="1">
      <c r="A7" s="33">
        <v>1</v>
      </c>
      <c r="B7" s="33">
        <v>2</v>
      </c>
      <c r="C7" s="33">
        <v>3</v>
      </c>
      <c r="D7" s="33">
        <v>4</v>
      </c>
      <c r="E7" s="20" t="s">
        <v>12</v>
      </c>
      <c r="F7" s="32"/>
    </row>
    <row r="8" spans="1:6" ht="21" customHeight="1">
      <c r="A8" s="128" t="s">
        <v>5</v>
      </c>
      <c r="B8" s="129"/>
      <c r="C8" s="129"/>
      <c r="D8" s="129"/>
      <c r="E8" s="130"/>
      <c r="F8" s="32"/>
    </row>
    <row r="9" spans="1:6" ht="19.149999999999999" customHeight="1">
      <c r="A9" s="131" t="s">
        <v>6</v>
      </c>
      <c r="B9" s="132"/>
      <c r="C9" s="132"/>
      <c r="D9" s="132"/>
      <c r="E9" s="133"/>
      <c r="F9" s="32"/>
    </row>
    <row r="10" spans="1:6" ht="113.45" customHeight="1">
      <c r="A10" s="34" t="s">
        <v>36</v>
      </c>
      <c r="B10" s="35" t="s">
        <v>110</v>
      </c>
      <c r="C10" s="36">
        <v>0.03</v>
      </c>
      <c r="D10" s="37">
        <v>103.28</v>
      </c>
      <c r="E10" s="38">
        <f>ROUND(C10*D10,2)</f>
        <v>3.1</v>
      </c>
      <c r="F10" s="32"/>
    </row>
    <row r="11" spans="1:6" ht="113.45" customHeight="1">
      <c r="A11" s="34" t="s">
        <v>111</v>
      </c>
      <c r="B11" s="35" t="s">
        <v>112</v>
      </c>
      <c r="C11" s="36">
        <v>0.15</v>
      </c>
      <c r="D11" s="37">
        <f>D10</f>
        <v>103.28</v>
      </c>
      <c r="E11" s="38">
        <f>ROUND(C11*D11,2)</f>
        <v>15.49</v>
      </c>
      <c r="F11" s="32"/>
    </row>
    <row r="12" spans="1:6" ht="79.900000000000006" customHeight="1">
      <c r="A12" s="39" t="s">
        <v>113</v>
      </c>
      <c r="B12" s="40"/>
      <c r="C12" s="41"/>
      <c r="D12" s="42"/>
      <c r="E12" s="43"/>
      <c r="F12" s="32"/>
    </row>
    <row r="13" spans="1:6" ht="66.599999999999994" customHeight="1">
      <c r="A13" s="44" t="s">
        <v>37</v>
      </c>
      <c r="B13" s="45" t="s">
        <v>114</v>
      </c>
      <c r="C13" s="46">
        <v>1.82</v>
      </c>
      <c r="D13" s="37">
        <f>D10</f>
        <v>103.28</v>
      </c>
      <c r="E13" s="38">
        <f t="shared" ref="E13:E19" si="0">ROUND(C13*D13,2)</f>
        <v>187.97</v>
      </c>
      <c r="F13" s="32"/>
    </row>
    <row r="14" spans="1:6" ht="71.45" customHeight="1">
      <c r="A14" s="44" t="s">
        <v>38</v>
      </c>
      <c r="B14" s="45" t="s">
        <v>114</v>
      </c>
      <c r="C14" s="46">
        <v>0.62</v>
      </c>
      <c r="D14" s="37">
        <f>D10</f>
        <v>103.28</v>
      </c>
      <c r="E14" s="38">
        <f t="shared" si="0"/>
        <v>64.03</v>
      </c>
      <c r="F14" s="32"/>
    </row>
    <row r="15" spans="1:6" ht="67.900000000000006" customHeight="1">
      <c r="A15" s="44" t="s">
        <v>39</v>
      </c>
      <c r="B15" s="45" t="s">
        <v>114</v>
      </c>
      <c r="C15" s="46">
        <v>0.13</v>
      </c>
      <c r="D15" s="37">
        <f>D10</f>
        <v>103.28</v>
      </c>
      <c r="E15" s="38">
        <f t="shared" si="0"/>
        <v>13.43</v>
      </c>
      <c r="F15" s="32"/>
    </row>
    <row r="16" spans="1:6" ht="68.45" customHeight="1">
      <c r="A16" s="44" t="s">
        <v>40</v>
      </c>
      <c r="B16" s="45" t="s">
        <v>114</v>
      </c>
      <c r="C16" s="46">
        <v>0.03</v>
      </c>
      <c r="D16" s="37">
        <f>D10</f>
        <v>103.28</v>
      </c>
      <c r="E16" s="38">
        <f t="shared" si="0"/>
        <v>3.1</v>
      </c>
      <c r="F16" s="32"/>
    </row>
    <row r="17" spans="1:6" ht="63" customHeight="1">
      <c r="A17" s="47" t="s">
        <v>115</v>
      </c>
      <c r="B17" s="35" t="s">
        <v>116</v>
      </c>
      <c r="C17" s="46">
        <v>1.04</v>
      </c>
      <c r="D17" s="37">
        <f>D10</f>
        <v>103.28</v>
      </c>
      <c r="E17" s="48">
        <f t="shared" si="0"/>
        <v>107.41</v>
      </c>
      <c r="F17" s="32"/>
    </row>
    <row r="18" spans="1:6" ht="63" customHeight="1">
      <c r="A18" s="47" t="s">
        <v>117</v>
      </c>
      <c r="B18" s="35" t="s">
        <v>118</v>
      </c>
      <c r="C18" s="46">
        <v>0.24</v>
      </c>
      <c r="D18" s="37">
        <f>D11</f>
        <v>103.28</v>
      </c>
      <c r="E18" s="48">
        <f t="shared" si="0"/>
        <v>24.79</v>
      </c>
      <c r="F18" s="32"/>
    </row>
    <row r="19" spans="1:6" ht="63" customHeight="1">
      <c r="A19" s="47" t="s">
        <v>119</v>
      </c>
      <c r="B19" s="35" t="s">
        <v>120</v>
      </c>
      <c r="C19" s="46">
        <v>3.29</v>
      </c>
      <c r="D19" s="37">
        <f>D10</f>
        <v>103.28</v>
      </c>
      <c r="E19" s="48">
        <f t="shared" si="0"/>
        <v>339.79</v>
      </c>
      <c r="F19" s="32"/>
    </row>
    <row r="20" spans="1:6" ht="21" customHeight="1">
      <c r="A20" s="134" t="s">
        <v>7</v>
      </c>
      <c r="B20" s="132"/>
      <c r="C20" s="132"/>
      <c r="D20" s="132"/>
      <c r="E20" s="133"/>
      <c r="F20" s="32"/>
    </row>
    <row r="21" spans="1:6" ht="94.15" customHeight="1">
      <c r="A21" s="47" t="s">
        <v>121</v>
      </c>
      <c r="B21" s="35" t="s">
        <v>41</v>
      </c>
      <c r="C21" s="33">
        <v>1.04</v>
      </c>
      <c r="D21" s="49">
        <v>75.67</v>
      </c>
      <c r="E21" s="50">
        <f>ROUND(C21*D21,2)</f>
        <v>78.7</v>
      </c>
      <c r="F21" s="32"/>
    </row>
    <row r="22" spans="1:6" ht="63">
      <c r="A22" s="47" t="s">
        <v>122</v>
      </c>
      <c r="B22" s="35" t="s">
        <v>41</v>
      </c>
      <c r="C22" s="33">
        <v>3.29</v>
      </c>
      <c r="D22" s="49">
        <f>D21</f>
        <v>75.67</v>
      </c>
      <c r="E22" s="50">
        <f>ROUND(C22*D22,2)</f>
        <v>248.95</v>
      </c>
      <c r="F22" s="52"/>
    </row>
    <row r="23" spans="1:6" ht="15.75">
      <c r="A23" s="51"/>
      <c r="B23" s="51"/>
      <c r="C23" s="51"/>
      <c r="D23" s="51"/>
      <c r="E23" s="51"/>
      <c r="F23" s="52"/>
    </row>
    <row r="24" spans="1:6" ht="15">
      <c r="A24" s="52"/>
      <c r="B24" s="52"/>
      <c r="C24" s="52"/>
      <c r="D24" s="52"/>
      <c r="E24" s="52"/>
      <c r="F24" s="52"/>
    </row>
    <row r="25" spans="1:6" ht="15">
      <c r="A25" s="52"/>
      <c r="B25" s="52"/>
      <c r="C25" s="52"/>
      <c r="D25" s="52"/>
      <c r="E25" s="52"/>
      <c r="F25" s="52"/>
    </row>
    <row r="26" spans="1:6" ht="15">
      <c r="A26" s="52"/>
      <c r="B26" s="52"/>
      <c r="C26" s="52"/>
      <c r="D26" s="52"/>
      <c r="E26" s="52"/>
      <c r="F26" s="52"/>
    </row>
    <row r="27" spans="1:6" ht="15">
      <c r="A27" s="52"/>
      <c r="B27" s="52"/>
      <c r="C27" s="52"/>
      <c r="D27" s="52"/>
      <c r="E27" s="52"/>
      <c r="F27" s="52"/>
    </row>
    <row r="28" spans="1:6" ht="15">
      <c r="A28" s="52"/>
      <c r="B28" s="52"/>
      <c r="C28" s="52"/>
      <c r="D28" s="52"/>
      <c r="E28" s="52"/>
      <c r="F28" s="52"/>
    </row>
    <row r="29" spans="1:6" ht="15">
      <c r="A29" s="52"/>
      <c r="B29" s="52"/>
      <c r="C29" s="52"/>
      <c r="D29" s="52"/>
      <c r="E29" s="52"/>
      <c r="F29" s="52"/>
    </row>
    <row r="30" spans="1:6" ht="15">
      <c r="A30" s="52"/>
      <c r="B30" s="52"/>
      <c r="C30" s="52"/>
      <c r="D30" s="52"/>
      <c r="E30" s="52"/>
      <c r="F30" s="52"/>
    </row>
    <row r="31" spans="1:6" ht="15">
      <c r="A31" s="52"/>
      <c r="B31" s="52"/>
      <c r="C31" s="52"/>
      <c r="D31" s="52"/>
      <c r="E31" s="52"/>
      <c r="F31" s="52"/>
    </row>
    <row r="32" spans="1:6" ht="15">
      <c r="A32" s="52"/>
      <c r="B32" s="52"/>
      <c r="C32" s="52"/>
      <c r="D32" s="52"/>
      <c r="E32" s="52"/>
      <c r="F32" s="52"/>
    </row>
    <row r="33" spans="1:6" ht="15">
      <c r="A33" s="52"/>
      <c r="B33" s="52"/>
      <c r="C33" s="52"/>
      <c r="D33" s="52"/>
      <c r="E33" s="52"/>
      <c r="F33" s="52"/>
    </row>
    <row r="34" spans="1:6" ht="15">
      <c r="A34" s="52"/>
      <c r="B34" s="52"/>
      <c r="C34" s="52"/>
      <c r="D34" s="52"/>
      <c r="E34" s="52"/>
      <c r="F34" s="52"/>
    </row>
    <row r="35" spans="1:6" ht="15">
      <c r="A35" s="52"/>
      <c r="B35" s="52"/>
      <c r="C35" s="52"/>
      <c r="D35" s="52"/>
      <c r="E35" s="52"/>
      <c r="F35" s="52"/>
    </row>
    <row r="36" spans="1:6" ht="15">
      <c r="A36" s="52"/>
      <c r="B36" s="52"/>
      <c r="C36" s="52"/>
      <c r="D36" s="52"/>
      <c r="E36" s="52"/>
      <c r="F36" s="52"/>
    </row>
    <row r="37" spans="1:6" ht="15">
      <c r="A37" s="52"/>
      <c r="B37" s="52"/>
      <c r="C37" s="52"/>
      <c r="D37" s="52"/>
      <c r="E37" s="52"/>
      <c r="F37" s="52"/>
    </row>
    <row r="38" spans="1:6" ht="15">
      <c r="A38" s="52"/>
      <c r="B38" s="52"/>
      <c r="C38" s="52"/>
      <c r="D38" s="52"/>
      <c r="E38" s="52"/>
      <c r="F38" s="52"/>
    </row>
    <row r="39" spans="1:6" ht="15">
      <c r="A39" s="52"/>
      <c r="B39" s="52"/>
      <c r="C39" s="52"/>
      <c r="D39" s="52"/>
      <c r="E39" s="52"/>
      <c r="F39" s="52"/>
    </row>
    <row r="40" spans="1:6" ht="15">
      <c r="A40" s="52"/>
      <c r="B40" s="52"/>
      <c r="C40" s="52"/>
      <c r="D40" s="52"/>
      <c r="E40" s="52"/>
      <c r="F40" s="52"/>
    </row>
    <row r="41" spans="1:6" ht="15">
      <c r="A41" s="52"/>
      <c r="B41" s="52"/>
      <c r="C41" s="52"/>
      <c r="D41" s="52"/>
      <c r="E41" s="52"/>
      <c r="F41" s="52"/>
    </row>
    <row r="42" spans="1:6" ht="15">
      <c r="A42" s="52"/>
      <c r="B42" s="52"/>
      <c r="C42" s="52"/>
      <c r="D42" s="52"/>
      <c r="E42" s="52"/>
      <c r="F42" s="52"/>
    </row>
    <row r="43" spans="1:6" ht="15">
      <c r="A43" s="52"/>
      <c r="B43" s="52"/>
      <c r="C43" s="52"/>
      <c r="D43" s="52"/>
      <c r="E43" s="52"/>
      <c r="F43" s="52"/>
    </row>
    <row r="44" spans="1:6" ht="15">
      <c r="A44" s="52"/>
      <c r="B44" s="52"/>
      <c r="C44" s="52"/>
      <c r="D44" s="52"/>
      <c r="E44" s="52"/>
      <c r="F44" s="52"/>
    </row>
    <row r="45" spans="1:6" ht="15">
      <c r="A45" s="52"/>
      <c r="B45" s="52"/>
      <c r="C45" s="52"/>
      <c r="D45" s="52"/>
      <c r="E45" s="52"/>
      <c r="F45" s="52"/>
    </row>
    <row r="46" spans="1:6" ht="15">
      <c r="A46" s="52"/>
      <c r="B46" s="52"/>
      <c r="C46" s="52"/>
      <c r="D46" s="52"/>
      <c r="E46" s="52"/>
      <c r="F46" s="52"/>
    </row>
    <row r="47" spans="1:6" ht="15">
      <c r="A47" s="52"/>
      <c r="B47" s="52"/>
      <c r="C47" s="52"/>
      <c r="D47" s="52"/>
      <c r="E47" s="52"/>
      <c r="F47" s="52"/>
    </row>
    <row r="48" spans="1:6" ht="15">
      <c r="A48" s="52"/>
      <c r="B48" s="52"/>
      <c r="C48" s="52"/>
      <c r="D48" s="52"/>
      <c r="E48" s="52"/>
      <c r="F48" s="52"/>
    </row>
    <row r="49" spans="1:6" ht="15">
      <c r="A49" s="52"/>
      <c r="B49" s="52"/>
      <c r="C49" s="52"/>
      <c r="D49" s="52"/>
      <c r="E49" s="52"/>
      <c r="F49" s="52"/>
    </row>
    <row r="50" spans="1:6" ht="15">
      <c r="A50" s="52"/>
      <c r="B50" s="52"/>
      <c r="C50" s="52"/>
      <c r="D50" s="52"/>
      <c r="E50" s="52"/>
      <c r="F50" s="52"/>
    </row>
    <row r="51" spans="1:6" ht="15">
      <c r="A51" s="52"/>
      <c r="B51" s="52"/>
      <c r="C51" s="52"/>
      <c r="D51" s="52"/>
      <c r="E51" s="52"/>
      <c r="F51" s="52"/>
    </row>
  </sheetData>
  <mergeCells count="11">
    <mergeCell ref="A8:E8"/>
    <mergeCell ref="A9:E9"/>
    <mergeCell ref="A20:E20"/>
    <mergeCell ref="D1:E1"/>
    <mergeCell ref="A2:E2"/>
    <mergeCell ref="A3:A6"/>
    <mergeCell ref="B3:C4"/>
    <mergeCell ref="D3:D6"/>
    <mergeCell ref="E3:E6"/>
    <mergeCell ref="B5:B6"/>
    <mergeCell ref="C5:C6"/>
  </mergeCells>
  <pageMargins left="0.98425196850393704" right="0.59055118110236227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размер платы  2023 </vt:lpstr>
      <vt:lpstr>размер платы  2023 доп </vt:lpstr>
      <vt:lpstr>'размер платы  2023 '!Область_печати</vt:lpstr>
      <vt:lpstr>'размер платы  2023 доп '!Область_печати</vt:lpstr>
    </vt:vector>
  </TitlesOfParts>
  <Company>keg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plan_6</dc:creator>
  <cp:lastModifiedBy>Shevshenko</cp:lastModifiedBy>
  <cp:lastPrinted>2022-12-12T06:52:55Z</cp:lastPrinted>
  <dcterms:created xsi:type="dcterms:W3CDTF">2016-10-24T03:09:11Z</dcterms:created>
  <dcterms:modified xsi:type="dcterms:W3CDTF">2023-04-25T09:51:31Z</dcterms:modified>
</cp:coreProperties>
</file>